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DELL\Desktop\Proyectos\LIBROS\Ventas predictivas libros\"/>
    </mc:Choice>
  </mc:AlternateContent>
  <xr:revisionPtr revIDLastSave="0" documentId="13_ncr:1_{43AF06B6-1FB8-448E-A082-ED1DF05AA13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esentación" sheetId="4" r:id="rId1"/>
    <sheet name="Ejemplo 8 días" sheetId="1" r:id="rId2"/>
    <sheet name="Ejemplo 6 semanas" sheetId="6" r:id="rId3"/>
    <sheet name="Ejemplo 15 semanas" sheetId="7" r:id="rId4"/>
    <sheet name="Plantilla 8 días" sheetId="8" r:id="rId5"/>
    <sheet name="Plantilla 6 semanas" sheetId="9" r:id="rId6"/>
    <sheet name="Plantilla 15 semanas" sheetId="10" r:id="rId7"/>
  </sheets>
  <definedNames>
    <definedName name="_xlcn.WorksheetConnection_Tabla101" hidden="1">Tabla10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0" name="Tabla10" connection="WorksheetConnection_Tabla10"/>
        </x15:modelTables>
      </x15:dataModel>
    </ext>
  </extLst>
</workbook>
</file>

<file path=xl/calcChain.xml><?xml version="1.0" encoding="utf-8"?>
<calcChain xmlns="http://schemas.openxmlformats.org/spreadsheetml/2006/main">
  <c r="J29" i="7" l="1"/>
  <c r="AL332" i="10"/>
  <c r="AF332" i="10"/>
  <c r="Z332" i="10"/>
  <c r="T332" i="10"/>
  <c r="N332" i="10"/>
  <c r="H332" i="10"/>
  <c r="B332" i="10"/>
  <c r="AK331" i="10"/>
  <c r="AE331" i="10"/>
  <c r="Y331" i="10"/>
  <c r="S331" i="10"/>
  <c r="M331" i="10"/>
  <c r="G331" i="10"/>
  <c r="A331" i="10"/>
  <c r="AK330" i="10"/>
  <c r="AE330" i="10"/>
  <c r="Y330" i="10"/>
  <c r="S330" i="10"/>
  <c r="M330" i="10"/>
  <c r="G330" i="10"/>
  <c r="A330" i="10"/>
  <c r="AK329" i="10"/>
  <c r="AE329" i="10"/>
  <c r="Y329" i="10"/>
  <c r="S329" i="10"/>
  <c r="M329" i="10"/>
  <c r="G329" i="10"/>
  <c r="A329" i="10"/>
  <c r="AK328" i="10"/>
  <c r="AE328" i="10"/>
  <c r="Y328" i="10"/>
  <c r="S328" i="10"/>
  <c r="M328" i="10"/>
  <c r="G328" i="10"/>
  <c r="A328" i="10"/>
  <c r="AK327" i="10"/>
  <c r="AE327" i="10"/>
  <c r="Y327" i="10"/>
  <c r="S327" i="10"/>
  <c r="M327" i="10"/>
  <c r="G327" i="10"/>
  <c r="A327" i="10"/>
  <c r="AK326" i="10"/>
  <c r="AE326" i="10"/>
  <c r="Y326" i="10"/>
  <c r="S326" i="10"/>
  <c r="M326" i="10"/>
  <c r="G326" i="10"/>
  <c r="A326" i="10"/>
  <c r="AK325" i="10"/>
  <c r="AE325" i="10"/>
  <c r="Y325" i="10"/>
  <c r="S325" i="10"/>
  <c r="M325" i="10"/>
  <c r="G325" i="10"/>
  <c r="A325" i="10"/>
  <c r="AK324" i="10"/>
  <c r="AE324" i="10"/>
  <c r="Y324" i="10"/>
  <c r="S324" i="10"/>
  <c r="M324" i="10"/>
  <c r="G324" i="10"/>
  <c r="A324" i="10"/>
  <c r="AK323" i="10"/>
  <c r="AE323" i="10"/>
  <c r="Y323" i="10"/>
  <c r="S323" i="10"/>
  <c r="M323" i="10"/>
  <c r="G323" i="10"/>
  <c r="A323" i="10"/>
  <c r="AK322" i="10"/>
  <c r="AE322" i="10"/>
  <c r="Y322" i="10"/>
  <c r="S322" i="10"/>
  <c r="M322" i="10"/>
  <c r="G322" i="10"/>
  <c r="A322" i="10"/>
  <c r="AK321" i="10"/>
  <c r="AE321" i="10"/>
  <c r="Y321" i="10"/>
  <c r="S321" i="10"/>
  <c r="M321" i="10"/>
  <c r="G321" i="10"/>
  <c r="A321" i="10"/>
  <c r="AK320" i="10"/>
  <c r="AE320" i="10"/>
  <c r="Y320" i="10"/>
  <c r="S320" i="10"/>
  <c r="M320" i="10"/>
  <c r="G320" i="10"/>
  <c r="A320" i="10"/>
  <c r="AK319" i="10"/>
  <c r="AE319" i="10"/>
  <c r="Y319" i="10"/>
  <c r="S319" i="10"/>
  <c r="M319" i="10"/>
  <c r="G319" i="10"/>
  <c r="A319" i="10"/>
  <c r="AK318" i="10"/>
  <c r="AE318" i="10"/>
  <c r="Y318" i="10"/>
  <c r="S318" i="10"/>
  <c r="M318" i="10"/>
  <c r="G318" i="10"/>
  <c r="A318" i="10"/>
  <c r="AK317" i="10"/>
  <c r="AE317" i="10"/>
  <c r="Y317" i="10"/>
  <c r="S317" i="10"/>
  <c r="M317" i="10"/>
  <c r="G317" i="10"/>
  <c r="A317" i="10"/>
  <c r="P313" i="10"/>
  <c r="AM331" i="10" s="1"/>
  <c r="AO331" i="10" s="1"/>
  <c r="O313" i="10"/>
  <c r="AM330" i="10" s="1"/>
  <c r="AO330" i="10" s="1"/>
  <c r="N313" i="10"/>
  <c r="AM329" i="10" s="1"/>
  <c r="AO329" i="10" s="1"/>
  <c r="M313" i="10"/>
  <c r="AM328" i="10" s="1"/>
  <c r="L313" i="10"/>
  <c r="AM327" i="10" s="1"/>
  <c r="AO327" i="10" s="1"/>
  <c r="K313" i="10"/>
  <c r="AM326" i="10" s="1"/>
  <c r="AO326" i="10" s="1"/>
  <c r="J313" i="10"/>
  <c r="AM325" i="10" s="1"/>
  <c r="AO325" i="10" s="1"/>
  <c r="I313" i="10"/>
  <c r="AM324" i="10" s="1"/>
  <c r="H313" i="10"/>
  <c r="AM323" i="10" s="1"/>
  <c r="AO323" i="10" s="1"/>
  <c r="G313" i="10"/>
  <c r="AM322" i="10" s="1"/>
  <c r="AO322" i="10" s="1"/>
  <c r="F313" i="10"/>
  <c r="AM321" i="10" s="1"/>
  <c r="E313" i="10"/>
  <c r="AM320" i="10" s="1"/>
  <c r="D313" i="10"/>
  <c r="AM319" i="10" s="1"/>
  <c r="C313" i="10"/>
  <c r="AM318" i="10" s="1"/>
  <c r="B313" i="10"/>
  <c r="AM317" i="10" s="1"/>
  <c r="P312" i="10"/>
  <c r="AG331" i="10" s="1"/>
  <c r="AI331" i="10" s="1"/>
  <c r="O312" i="10"/>
  <c r="AG330" i="10" s="1"/>
  <c r="N312" i="10"/>
  <c r="AG329" i="10" s="1"/>
  <c r="AI329" i="10" s="1"/>
  <c r="M312" i="10"/>
  <c r="AG328" i="10" s="1"/>
  <c r="AI328" i="10" s="1"/>
  <c r="L312" i="10"/>
  <c r="AG327" i="10" s="1"/>
  <c r="AI327" i="10" s="1"/>
  <c r="K312" i="10"/>
  <c r="AG326" i="10" s="1"/>
  <c r="J312" i="10"/>
  <c r="AG325" i="10" s="1"/>
  <c r="AI325" i="10" s="1"/>
  <c r="I312" i="10"/>
  <c r="AG324" i="10" s="1"/>
  <c r="AI324" i="10" s="1"/>
  <c r="H312" i="10"/>
  <c r="AG323" i="10" s="1"/>
  <c r="AI323" i="10" s="1"/>
  <c r="G312" i="10"/>
  <c r="AG322" i="10" s="1"/>
  <c r="F312" i="10"/>
  <c r="AG321" i="10" s="1"/>
  <c r="E312" i="10"/>
  <c r="AG320" i="10" s="1"/>
  <c r="D312" i="10"/>
  <c r="AG319" i="10" s="1"/>
  <c r="C312" i="10"/>
  <c r="AG318" i="10" s="1"/>
  <c r="B312" i="10"/>
  <c r="AG317" i="10" s="1"/>
  <c r="P311" i="10"/>
  <c r="AA331" i="10" s="1"/>
  <c r="AC331" i="10" s="1"/>
  <c r="O311" i="10"/>
  <c r="AA330" i="10" s="1"/>
  <c r="AC330" i="10" s="1"/>
  <c r="N311" i="10"/>
  <c r="AA329" i="10" s="1"/>
  <c r="AC329" i="10" s="1"/>
  <c r="M311" i="10"/>
  <c r="AA328" i="10" s="1"/>
  <c r="L311" i="10"/>
  <c r="AA327" i="10" s="1"/>
  <c r="AC327" i="10" s="1"/>
  <c r="K311" i="10"/>
  <c r="AA326" i="10" s="1"/>
  <c r="AC326" i="10" s="1"/>
  <c r="J311" i="10"/>
  <c r="AA325" i="10" s="1"/>
  <c r="AC325" i="10" s="1"/>
  <c r="I311" i="10"/>
  <c r="AA324" i="10" s="1"/>
  <c r="H311" i="10"/>
  <c r="AA323" i="10" s="1"/>
  <c r="AC323" i="10" s="1"/>
  <c r="G311" i="10"/>
  <c r="AA322" i="10" s="1"/>
  <c r="AB322" i="10" s="1"/>
  <c r="F311" i="10"/>
  <c r="AA321" i="10" s="1"/>
  <c r="E311" i="10"/>
  <c r="AA320" i="10" s="1"/>
  <c r="D311" i="10"/>
  <c r="AA319" i="10" s="1"/>
  <c r="C311" i="10"/>
  <c r="AA318" i="10" s="1"/>
  <c r="B311" i="10"/>
  <c r="AA317" i="10" s="1"/>
  <c r="P310" i="10"/>
  <c r="U331" i="10" s="1"/>
  <c r="W331" i="10" s="1"/>
  <c r="O310" i="10"/>
  <c r="U330" i="10" s="1"/>
  <c r="N310" i="10"/>
  <c r="U329" i="10" s="1"/>
  <c r="W329" i="10" s="1"/>
  <c r="M310" i="10"/>
  <c r="U328" i="10" s="1"/>
  <c r="W328" i="10" s="1"/>
  <c r="L310" i="10"/>
  <c r="U327" i="10" s="1"/>
  <c r="W327" i="10" s="1"/>
  <c r="K310" i="10"/>
  <c r="U326" i="10" s="1"/>
  <c r="J310" i="10"/>
  <c r="U325" i="10" s="1"/>
  <c r="W325" i="10" s="1"/>
  <c r="I310" i="10"/>
  <c r="U324" i="10" s="1"/>
  <c r="W324" i="10" s="1"/>
  <c r="H310" i="10"/>
  <c r="U323" i="10" s="1"/>
  <c r="W323" i="10" s="1"/>
  <c r="G310" i="10"/>
  <c r="U322" i="10" s="1"/>
  <c r="W322" i="10" s="1"/>
  <c r="F310" i="10"/>
  <c r="U321" i="10" s="1"/>
  <c r="E310" i="10"/>
  <c r="U320" i="10" s="1"/>
  <c r="D310" i="10"/>
  <c r="U319" i="10" s="1"/>
  <c r="C310" i="10"/>
  <c r="U318" i="10" s="1"/>
  <c r="B310" i="10"/>
  <c r="U317" i="10" s="1"/>
  <c r="P309" i="10"/>
  <c r="O331" i="10" s="1"/>
  <c r="Q331" i="10" s="1"/>
  <c r="O309" i="10"/>
  <c r="O330" i="10" s="1"/>
  <c r="Q330" i="10" s="1"/>
  <c r="N309" i="10"/>
  <c r="O329" i="10" s="1"/>
  <c r="Q329" i="10" s="1"/>
  <c r="M309" i="10"/>
  <c r="O328" i="10" s="1"/>
  <c r="L309" i="10"/>
  <c r="O327" i="10" s="1"/>
  <c r="Q327" i="10" s="1"/>
  <c r="K309" i="10"/>
  <c r="O326" i="10" s="1"/>
  <c r="Q326" i="10" s="1"/>
  <c r="J309" i="10"/>
  <c r="O325" i="10" s="1"/>
  <c r="Q325" i="10" s="1"/>
  <c r="I309" i="10"/>
  <c r="O324" i="10" s="1"/>
  <c r="H309" i="10"/>
  <c r="O323" i="10" s="1"/>
  <c r="Q323" i="10" s="1"/>
  <c r="G309" i="10"/>
  <c r="O322" i="10" s="1"/>
  <c r="F309" i="10"/>
  <c r="O321" i="10" s="1"/>
  <c r="E309" i="10"/>
  <c r="O320" i="10" s="1"/>
  <c r="D309" i="10"/>
  <c r="O319" i="10" s="1"/>
  <c r="C309" i="10"/>
  <c r="O318" i="10" s="1"/>
  <c r="B309" i="10"/>
  <c r="O317" i="10" s="1"/>
  <c r="P308" i="10"/>
  <c r="I331" i="10" s="1"/>
  <c r="K331" i="10" s="1"/>
  <c r="O308" i="10"/>
  <c r="I330" i="10" s="1"/>
  <c r="N308" i="10"/>
  <c r="I329" i="10" s="1"/>
  <c r="K329" i="10" s="1"/>
  <c r="M308" i="10"/>
  <c r="I328" i="10" s="1"/>
  <c r="K328" i="10" s="1"/>
  <c r="L308" i="10"/>
  <c r="I327" i="10" s="1"/>
  <c r="K327" i="10" s="1"/>
  <c r="K308" i="10"/>
  <c r="I326" i="10" s="1"/>
  <c r="J308" i="10"/>
  <c r="I325" i="10" s="1"/>
  <c r="K325" i="10" s="1"/>
  <c r="I308" i="10"/>
  <c r="I324" i="10" s="1"/>
  <c r="K324" i="10" s="1"/>
  <c r="H308" i="10"/>
  <c r="I323" i="10" s="1"/>
  <c r="K323" i="10" s="1"/>
  <c r="G308" i="10"/>
  <c r="I322" i="10" s="1"/>
  <c r="F308" i="10"/>
  <c r="I321" i="10" s="1"/>
  <c r="E308" i="10"/>
  <c r="I320" i="10" s="1"/>
  <c r="D308" i="10"/>
  <c r="I319" i="10" s="1"/>
  <c r="C308" i="10"/>
  <c r="I318" i="10" s="1"/>
  <c r="B308" i="10"/>
  <c r="I317" i="10" s="1"/>
  <c r="P307" i="10"/>
  <c r="C331" i="10" s="1"/>
  <c r="E331" i="10" s="1"/>
  <c r="O307" i="10"/>
  <c r="C330" i="10" s="1"/>
  <c r="E330" i="10" s="1"/>
  <c r="N307" i="10"/>
  <c r="C329" i="10" s="1"/>
  <c r="E329" i="10" s="1"/>
  <c r="M307" i="10"/>
  <c r="C328" i="10" s="1"/>
  <c r="L307" i="10"/>
  <c r="C327" i="10" s="1"/>
  <c r="E327" i="10" s="1"/>
  <c r="K307" i="10"/>
  <c r="C326" i="10" s="1"/>
  <c r="E326" i="10" s="1"/>
  <c r="J307" i="10"/>
  <c r="C325" i="10" s="1"/>
  <c r="E325" i="10" s="1"/>
  <c r="I307" i="10"/>
  <c r="C324" i="10" s="1"/>
  <c r="H307" i="10"/>
  <c r="C323" i="10" s="1"/>
  <c r="E323" i="10" s="1"/>
  <c r="G307" i="10"/>
  <c r="C322" i="10" s="1"/>
  <c r="F307" i="10"/>
  <c r="C321" i="10" s="1"/>
  <c r="E307" i="10"/>
  <c r="C320" i="10" s="1"/>
  <c r="D307" i="10"/>
  <c r="C319" i="10" s="1"/>
  <c r="C307" i="10"/>
  <c r="C318" i="10" s="1"/>
  <c r="B307" i="10"/>
  <c r="C317" i="10" s="1"/>
  <c r="A305" i="10"/>
  <c r="AL287" i="10"/>
  <c r="AF287" i="10"/>
  <c r="Z287" i="10"/>
  <c r="T287" i="10"/>
  <c r="N287" i="10"/>
  <c r="H287" i="10"/>
  <c r="B287" i="10"/>
  <c r="AK286" i="10"/>
  <c r="AE286" i="10"/>
  <c r="Y286" i="10"/>
  <c r="S286" i="10"/>
  <c r="M286" i="10"/>
  <c r="G286" i="10"/>
  <c r="A286" i="10"/>
  <c r="AK285" i="10"/>
  <c r="AE285" i="10"/>
  <c r="Y285" i="10"/>
  <c r="S285" i="10"/>
  <c r="M285" i="10"/>
  <c r="G285" i="10"/>
  <c r="A285" i="10"/>
  <c r="AK284" i="10"/>
  <c r="AE284" i="10"/>
  <c r="Y284" i="10"/>
  <c r="S284" i="10"/>
  <c r="M284" i="10"/>
  <c r="G284" i="10"/>
  <c r="A284" i="10"/>
  <c r="AK283" i="10"/>
  <c r="AE283" i="10"/>
  <c r="Y283" i="10"/>
  <c r="S283" i="10"/>
  <c r="M283" i="10"/>
  <c r="G283" i="10"/>
  <c r="A283" i="10"/>
  <c r="AK282" i="10"/>
  <c r="AE282" i="10"/>
  <c r="Y282" i="10"/>
  <c r="S282" i="10"/>
  <c r="M282" i="10"/>
  <c r="G282" i="10"/>
  <c r="A282" i="10"/>
  <c r="AK281" i="10"/>
  <c r="AE281" i="10"/>
  <c r="Y281" i="10"/>
  <c r="S281" i="10"/>
  <c r="M281" i="10"/>
  <c r="G281" i="10"/>
  <c r="A281" i="10"/>
  <c r="AK280" i="10"/>
  <c r="AE280" i="10"/>
  <c r="Y280" i="10"/>
  <c r="S280" i="10"/>
  <c r="M280" i="10"/>
  <c r="G280" i="10"/>
  <c r="A280" i="10"/>
  <c r="AK279" i="10"/>
  <c r="AE279" i="10"/>
  <c r="Y279" i="10"/>
  <c r="S279" i="10"/>
  <c r="M279" i="10"/>
  <c r="G279" i="10"/>
  <c r="A279" i="10"/>
  <c r="AK278" i="10"/>
  <c r="AE278" i="10"/>
  <c r="Y278" i="10"/>
  <c r="S278" i="10"/>
  <c r="M278" i="10"/>
  <c r="G278" i="10"/>
  <c r="A278" i="10"/>
  <c r="AK277" i="10"/>
  <c r="AE277" i="10"/>
  <c r="Y277" i="10"/>
  <c r="S277" i="10"/>
  <c r="M277" i="10"/>
  <c r="G277" i="10"/>
  <c r="A277" i="10"/>
  <c r="AK276" i="10"/>
  <c r="AE276" i="10"/>
  <c r="Y276" i="10"/>
  <c r="S276" i="10"/>
  <c r="M276" i="10"/>
  <c r="G276" i="10"/>
  <c r="A276" i="10"/>
  <c r="AK275" i="10"/>
  <c r="AE275" i="10"/>
  <c r="Y275" i="10"/>
  <c r="S275" i="10"/>
  <c r="M275" i="10"/>
  <c r="G275" i="10"/>
  <c r="A275" i="10"/>
  <c r="AK274" i="10"/>
  <c r="AE274" i="10"/>
  <c r="Y274" i="10"/>
  <c r="S274" i="10"/>
  <c r="M274" i="10"/>
  <c r="G274" i="10"/>
  <c r="A274" i="10"/>
  <c r="AK273" i="10"/>
  <c r="AE273" i="10"/>
  <c r="Y273" i="10"/>
  <c r="S273" i="10"/>
  <c r="M273" i="10"/>
  <c r="G273" i="10"/>
  <c r="A273" i="10"/>
  <c r="AK272" i="10"/>
  <c r="AE272" i="10"/>
  <c r="Y272" i="10"/>
  <c r="S272" i="10"/>
  <c r="M272" i="10"/>
  <c r="G272" i="10"/>
  <c r="A272" i="10"/>
  <c r="P268" i="10"/>
  <c r="AM286" i="10" s="1"/>
  <c r="O268" i="10"/>
  <c r="AM285" i="10" s="1"/>
  <c r="N268" i="10"/>
  <c r="AM284" i="10" s="1"/>
  <c r="AO284" i="10" s="1"/>
  <c r="M268" i="10"/>
  <c r="AM283" i="10" s="1"/>
  <c r="AN283" i="10" s="1"/>
  <c r="L268" i="10"/>
  <c r="AM282" i="10" s="1"/>
  <c r="AN282" i="10" s="1"/>
  <c r="K268" i="10"/>
  <c r="AM281" i="10" s="1"/>
  <c r="J268" i="10"/>
  <c r="AM280" i="10" s="1"/>
  <c r="AN280" i="10" s="1"/>
  <c r="I268" i="10"/>
  <c r="AM279" i="10" s="1"/>
  <c r="AN279" i="10" s="1"/>
  <c r="H268" i="10"/>
  <c r="AM278" i="10" s="1"/>
  <c r="AN278" i="10" s="1"/>
  <c r="G268" i="10"/>
  <c r="AM277" i="10" s="1"/>
  <c r="F268" i="10"/>
  <c r="AM276" i="10" s="1"/>
  <c r="AN276" i="10" s="1"/>
  <c r="E268" i="10"/>
  <c r="AM275" i="10" s="1"/>
  <c r="AN275" i="10" s="1"/>
  <c r="D268" i="10"/>
  <c r="AM274" i="10" s="1"/>
  <c r="AN274" i="10" s="1"/>
  <c r="C268" i="10"/>
  <c r="AM273" i="10" s="1"/>
  <c r="B268" i="10"/>
  <c r="AM272" i="10" s="1"/>
  <c r="AO272" i="10" s="1"/>
  <c r="P267" i="10"/>
  <c r="AG286" i="10" s="1"/>
  <c r="O267" i="10"/>
  <c r="AG285" i="10" s="1"/>
  <c r="N267" i="10"/>
  <c r="AG284" i="10" s="1"/>
  <c r="M267" i="10"/>
  <c r="AG283" i="10" s="1"/>
  <c r="AH283" i="10" s="1"/>
  <c r="L267" i="10"/>
  <c r="AG282" i="10" s="1"/>
  <c r="AH282" i="10" s="1"/>
  <c r="K267" i="10"/>
  <c r="AG281" i="10" s="1"/>
  <c r="J267" i="10"/>
  <c r="AG280" i="10" s="1"/>
  <c r="AI280" i="10" s="1"/>
  <c r="I267" i="10"/>
  <c r="AG279" i="10" s="1"/>
  <c r="AH279" i="10" s="1"/>
  <c r="H267" i="10"/>
  <c r="AG278" i="10" s="1"/>
  <c r="AH278" i="10" s="1"/>
  <c r="G267" i="10"/>
  <c r="AG277" i="10" s="1"/>
  <c r="F267" i="10"/>
  <c r="AG276" i="10" s="1"/>
  <c r="AI276" i="10" s="1"/>
  <c r="E267" i="10"/>
  <c r="AG275" i="10" s="1"/>
  <c r="AI275" i="10" s="1"/>
  <c r="D267" i="10"/>
  <c r="AG274" i="10" s="1"/>
  <c r="AH274" i="10" s="1"/>
  <c r="C267" i="10"/>
  <c r="AG273" i="10" s="1"/>
  <c r="B267" i="10"/>
  <c r="AG272" i="10" s="1"/>
  <c r="AH272" i="10" s="1"/>
  <c r="P266" i="10"/>
  <c r="AA286" i="10" s="1"/>
  <c r="AC286" i="10" s="1"/>
  <c r="O266" i="10"/>
  <c r="AA285" i="10" s="1"/>
  <c r="N266" i="10"/>
  <c r="AA284" i="10" s="1"/>
  <c r="AB284" i="10" s="1"/>
  <c r="M266" i="10"/>
  <c r="AA283" i="10" s="1"/>
  <c r="L266" i="10"/>
  <c r="AA282" i="10" s="1"/>
  <c r="AC282" i="10" s="1"/>
  <c r="K266" i="10"/>
  <c r="AA281" i="10" s="1"/>
  <c r="J266" i="10"/>
  <c r="AA280" i="10" s="1"/>
  <c r="AB280" i="10" s="1"/>
  <c r="I266" i="10"/>
  <c r="AA279" i="10" s="1"/>
  <c r="AC279" i="10" s="1"/>
  <c r="H266" i="10"/>
  <c r="AA278" i="10" s="1"/>
  <c r="AC278" i="10" s="1"/>
  <c r="G266" i="10"/>
  <c r="AA277" i="10" s="1"/>
  <c r="F266" i="10"/>
  <c r="AA276" i="10" s="1"/>
  <c r="AB276" i="10" s="1"/>
  <c r="E266" i="10"/>
  <c r="AA275" i="10" s="1"/>
  <c r="AC275" i="10" s="1"/>
  <c r="D266" i="10"/>
  <c r="AA274" i="10" s="1"/>
  <c r="AC274" i="10" s="1"/>
  <c r="C266" i="10"/>
  <c r="AA273" i="10" s="1"/>
  <c r="AC273" i="10" s="1"/>
  <c r="B266" i="10"/>
  <c r="AA272" i="10" s="1"/>
  <c r="AC272" i="10" s="1"/>
  <c r="P265" i="10"/>
  <c r="U286" i="10" s="1"/>
  <c r="O265" i="10"/>
  <c r="U285" i="10" s="1"/>
  <c r="W285" i="10" s="1"/>
  <c r="N265" i="10"/>
  <c r="U284" i="10" s="1"/>
  <c r="V284" i="10" s="1"/>
  <c r="M265" i="10"/>
  <c r="U283" i="10" s="1"/>
  <c r="L265" i="10"/>
  <c r="U282" i="10" s="1"/>
  <c r="K265" i="10"/>
  <c r="U281" i="10" s="1"/>
  <c r="W281" i="10" s="1"/>
  <c r="J265" i="10"/>
  <c r="U280" i="10" s="1"/>
  <c r="V280" i="10" s="1"/>
  <c r="I265" i="10"/>
  <c r="U279" i="10" s="1"/>
  <c r="H265" i="10"/>
  <c r="U278" i="10" s="1"/>
  <c r="G265" i="10"/>
  <c r="U277" i="10" s="1"/>
  <c r="V277" i="10" s="1"/>
  <c r="F265" i="10"/>
  <c r="U276" i="10" s="1"/>
  <c r="V276" i="10" s="1"/>
  <c r="E265" i="10"/>
  <c r="U275" i="10" s="1"/>
  <c r="D265" i="10"/>
  <c r="U274" i="10" s="1"/>
  <c r="C265" i="10"/>
  <c r="U273" i="10" s="1"/>
  <c r="W273" i="10" s="1"/>
  <c r="B265" i="10"/>
  <c r="U272" i="10" s="1"/>
  <c r="W272" i="10" s="1"/>
  <c r="P264" i="10"/>
  <c r="O286" i="10" s="1"/>
  <c r="Q286" i="10" s="1"/>
  <c r="O264" i="10"/>
  <c r="O285" i="10" s="1"/>
  <c r="N264" i="10"/>
  <c r="O284" i="10" s="1"/>
  <c r="Q284" i="10" s="1"/>
  <c r="M264" i="10"/>
  <c r="O283" i="10" s="1"/>
  <c r="L264" i="10"/>
  <c r="O282" i="10" s="1"/>
  <c r="P282" i="10" s="1"/>
  <c r="K264" i="10"/>
  <c r="O281" i="10" s="1"/>
  <c r="Q281" i="10" s="1"/>
  <c r="J264" i="10"/>
  <c r="O280" i="10" s="1"/>
  <c r="Q280" i="10" s="1"/>
  <c r="I264" i="10"/>
  <c r="O279" i="10" s="1"/>
  <c r="P279" i="10" s="1"/>
  <c r="H264" i="10"/>
  <c r="O278" i="10" s="1"/>
  <c r="P278" i="10" s="1"/>
  <c r="G264" i="10"/>
  <c r="O277" i="10" s="1"/>
  <c r="Q277" i="10" s="1"/>
  <c r="F264" i="10"/>
  <c r="O276" i="10" s="1"/>
  <c r="Q276" i="10" s="1"/>
  <c r="E264" i="10"/>
  <c r="O275" i="10" s="1"/>
  <c r="P275" i="10" s="1"/>
  <c r="D264" i="10"/>
  <c r="O274" i="10" s="1"/>
  <c r="P274" i="10" s="1"/>
  <c r="C264" i="10"/>
  <c r="O273" i="10" s="1"/>
  <c r="Q273" i="10" s="1"/>
  <c r="B264" i="10"/>
  <c r="O272" i="10" s="1"/>
  <c r="P263" i="10"/>
  <c r="I286" i="10" s="1"/>
  <c r="J286" i="10" s="1"/>
  <c r="O263" i="10"/>
  <c r="I285" i="10" s="1"/>
  <c r="N263" i="10"/>
  <c r="I284" i="10" s="1"/>
  <c r="M263" i="10"/>
  <c r="I283" i="10" s="1"/>
  <c r="K283" i="10" s="1"/>
  <c r="L263" i="10"/>
  <c r="I282" i="10" s="1"/>
  <c r="J282" i="10" s="1"/>
  <c r="K263" i="10"/>
  <c r="I281" i="10" s="1"/>
  <c r="J263" i="10"/>
  <c r="I280" i="10" s="1"/>
  <c r="K280" i="10" s="1"/>
  <c r="I263" i="10"/>
  <c r="I279" i="10" s="1"/>
  <c r="J279" i="10" s="1"/>
  <c r="H263" i="10"/>
  <c r="I278" i="10" s="1"/>
  <c r="J278" i="10" s="1"/>
  <c r="G263" i="10"/>
  <c r="I277" i="10" s="1"/>
  <c r="F263" i="10"/>
  <c r="I276" i="10" s="1"/>
  <c r="K276" i="10" s="1"/>
  <c r="E263" i="10"/>
  <c r="I275" i="10" s="1"/>
  <c r="K275" i="10" s="1"/>
  <c r="D263" i="10"/>
  <c r="I274" i="10" s="1"/>
  <c r="J274" i="10" s="1"/>
  <c r="C263" i="10"/>
  <c r="I273" i="10" s="1"/>
  <c r="J273" i="10" s="1"/>
  <c r="B263" i="10"/>
  <c r="I272" i="10" s="1"/>
  <c r="P262" i="10"/>
  <c r="C286" i="10" s="1"/>
  <c r="E286" i="10" s="1"/>
  <c r="O262" i="10"/>
  <c r="C285" i="10" s="1"/>
  <c r="D285" i="10" s="1"/>
  <c r="N262" i="10"/>
  <c r="C284" i="10" s="1"/>
  <c r="D284" i="10" s="1"/>
  <c r="M262" i="10"/>
  <c r="C283" i="10" s="1"/>
  <c r="L262" i="10"/>
  <c r="C282" i="10" s="1"/>
  <c r="D282" i="10" s="1"/>
  <c r="K262" i="10"/>
  <c r="C281" i="10" s="1"/>
  <c r="D281" i="10" s="1"/>
  <c r="J262" i="10"/>
  <c r="C280" i="10" s="1"/>
  <c r="D280" i="10" s="1"/>
  <c r="I262" i="10"/>
  <c r="C279" i="10" s="1"/>
  <c r="H262" i="10"/>
  <c r="C278" i="10" s="1"/>
  <c r="D278" i="10" s="1"/>
  <c r="G262" i="10"/>
  <c r="C277" i="10" s="1"/>
  <c r="D277" i="10" s="1"/>
  <c r="F262" i="10"/>
  <c r="C276" i="10" s="1"/>
  <c r="D276" i="10" s="1"/>
  <c r="E262" i="10"/>
  <c r="C275" i="10" s="1"/>
  <c r="D262" i="10"/>
  <c r="C274" i="10" s="1"/>
  <c r="D274" i="10" s="1"/>
  <c r="C262" i="10"/>
  <c r="C273" i="10" s="1"/>
  <c r="E273" i="10" s="1"/>
  <c r="B262" i="10"/>
  <c r="C272" i="10" s="1"/>
  <c r="E272" i="10" s="1"/>
  <c r="A260" i="10"/>
  <c r="AL242" i="10"/>
  <c r="AF242" i="10"/>
  <c r="Z242" i="10"/>
  <c r="T242" i="10"/>
  <c r="N242" i="10"/>
  <c r="H242" i="10"/>
  <c r="B242" i="10"/>
  <c r="AK241" i="10"/>
  <c r="AE241" i="10"/>
  <c r="Y241" i="10"/>
  <c r="S241" i="10"/>
  <c r="M241" i="10"/>
  <c r="G241" i="10"/>
  <c r="A241" i="10"/>
  <c r="AK240" i="10"/>
  <c r="AE240" i="10"/>
  <c r="Y240" i="10"/>
  <c r="S240" i="10"/>
  <c r="M240" i="10"/>
  <c r="G240" i="10"/>
  <c r="A240" i="10"/>
  <c r="AK239" i="10"/>
  <c r="AE239" i="10"/>
  <c r="Y239" i="10"/>
  <c r="S239" i="10"/>
  <c r="M239" i="10"/>
  <c r="G239" i="10"/>
  <c r="A239" i="10"/>
  <c r="AK238" i="10"/>
  <c r="AE238" i="10"/>
  <c r="Y238" i="10"/>
  <c r="S238" i="10"/>
  <c r="M238" i="10"/>
  <c r="G238" i="10"/>
  <c r="A238" i="10"/>
  <c r="AK237" i="10"/>
  <c r="AE237" i="10"/>
  <c r="Y237" i="10"/>
  <c r="S237" i="10"/>
  <c r="M237" i="10"/>
  <c r="G237" i="10"/>
  <c r="A237" i="10"/>
  <c r="AK236" i="10"/>
  <c r="AE236" i="10"/>
  <c r="Y236" i="10"/>
  <c r="S236" i="10"/>
  <c r="M236" i="10"/>
  <c r="G236" i="10"/>
  <c r="A236" i="10"/>
  <c r="AK235" i="10"/>
  <c r="AE235" i="10"/>
  <c r="Y235" i="10"/>
  <c r="S235" i="10"/>
  <c r="M235" i="10"/>
  <c r="G235" i="10"/>
  <c r="A235" i="10"/>
  <c r="AK234" i="10"/>
  <c r="AE234" i="10"/>
  <c r="Y234" i="10"/>
  <c r="S234" i="10"/>
  <c r="M234" i="10"/>
  <c r="G234" i="10"/>
  <c r="A234" i="10"/>
  <c r="AK233" i="10"/>
  <c r="AE233" i="10"/>
  <c r="Y233" i="10"/>
  <c r="S233" i="10"/>
  <c r="M233" i="10"/>
  <c r="G233" i="10"/>
  <c r="A233" i="10"/>
  <c r="AK232" i="10"/>
  <c r="AE232" i="10"/>
  <c r="Y232" i="10"/>
  <c r="S232" i="10"/>
  <c r="M232" i="10"/>
  <c r="G232" i="10"/>
  <c r="A232" i="10"/>
  <c r="AK231" i="10"/>
  <c r="AE231" i="10"/>
  <c r="Y231" i="10"/>
  <c r="S231" i="10"/>
  <c r="M231" i="10"/>
  <c r="G231" i="10"/>
  <c r="A231" i="10"/>
  <c r="AK230" i="10"/>
  <c r="AE230" i="10"/>
  <c r="Y230" i="10"/>
  <c r="S230" i="10"/>
  <c r="M230" i="10"/>
  <c r="G230" i="10"/>
  <c r="A230" i="10"/>
  <c r="AK229" i="10"/>
  <c r="AE229" i="10"/>
  <c r="Y229" i="10"/>
  <c r="S229" i="10"/>
  <c r="M229" i="10"/>
  <c r="G229" i="10"/>
  <c r="A229" i="10"/>
  <c r="AK228" i="10"/>
  <c r="AE228" i="10"/>
  <c r="Y228" i="10"/>
  <c r="S228" i="10"/>
  <c r="M228" i="10"/>
  <c r="G228" i="10"/>
  <c r="A228" i="10"/>
  <c r="AK227" i="10"/>
  <c r="AE227" i="10"/>
  <c r="Y227" i="10"/>
  <c r="S227" i="10"/>
  <c r="M227" i="10"/>
  <c r="G227" i="10"/>
  <c r="A227" i="10"/>
  <c r="P223" i="10"/>
  <c r="AM241" i="10" s="1"/>
  <c r="O223" i="10"/>
  <c r="AM240" i="10" s="1"/>
  <c r="N223" i="10"/>
  <c r="AM239" i="10" s="1"/>
  <c r="M223" i="10"/>
  <c r="AM238" i="10" s="1"/>
  <c r="AN238" i="10" s="1"/>
  <c r="L223" i="10"/>
  <c r="AM237" i="10" s="1"/>
  <c r="AN237" i="10" s="1"/>
  <c r="K223" i="10"/>
  <c r="AM236" i="10" s="1"/>
  <c r="J223" i="10"/>
  <c r="AM235" i="10" s="1"/>
  <c r="AN235" i="10" s="1"/>
  <c r="I223" i="10"/>
  <c r="AM234" i="10" s="1"/>
  <c r="AN234" i="10" s="1"/>
  <c r="H223" i="10"/>
  <c r="AM233" i="10" s="1"/>
  <c r="AN233" i="10" s="1"/>
  <c r="G223" i="10"/>
  <c r="AM232" i="10" s="1"/>
  <c r="F223" i="10"/>
  <c r="AM231" i="10" s="1"/>
  <c r="AN231" i="10" s="1"/>
  <c r="E223" i="10"/>
  <c r="AM230" i="10" s="1"/>
  <c r="AN230" i="10" s="1"/>
  <c r="D223" i="10"/>
  <c r="AM229" i="10" s="1"/>
  <c r="AN229" i="10" s="1"/>
  <c r="C223" i="10"/>
  <c r="AM228" i="10" s="1"/>
  <c r="B223" i="10"/>
  <c r="AM227" i="10" s="1"/>
  <c r="AN227" i="10" s="1"/>
  <c r="P222" i="10"/>
  <c r="AG241" i="10" s="1"/>
  <c r="O222" i="10"/>
  <c r="AG240" i="10" s="1"/>
  <c r="AH240" i="10" s="1"/>
  <c r="N222" i="10"/>
  <c r="AG239" i="10" s="1"/>
  <c r="M222" i="10"/>
  <c r="AG238" i="10" s="1"/>
  <c r="AH238" i="10" s="1"/>
  <c r="L222" i="10"/>
  <c r="AG237" i="10" s="1"/>
  <c r="K222" i="10"/>
  <c r="AG236" i="10" s="1"/>
  <c r="AH236" i="10" s="1"/>
  <c r="J222" i="10"/>
  <c r="AG235" i="10" s="1"/>
  <c r="AH235" i="10" s="1"/>
  <c r="I222" i="10"/>
  <c r="AG234" i="10" s="1"/>
  <c r="AH234" i="10" s="1"/>
  <c r="H222" i="10"/>
  <c r="AG233" i="10" s="1"/>
  <c r="G222" i="10"/>
  <c r="AG232" i="10" s="1"/>
  <c r="AH232" i="10" s="1"/>
  <c r="F222" i="10"/>
  <c r="AG231" i="10" s="1"/>
  <c r="AH231" i="10" s="1"/>
  <c r="E222" i="10"/>
  <c r="AG230" i="10" s="1"/>
  <c r="AH230" i="10" s="1"/>
  <c r="D222" i="10"/>
  <c r="AG229" i="10" s="1"/>
  <c r="C222" i="10"/>
  <c r="AG228" i="10" s="1"/>
  <c r="AH228" i="10" s="1"/>
  <c r="B222" i="10"/>
  <c r="AG227" i="10" s="1"/>
  <c r="AI227" i="10" s="1"/>
  <c r="P221" i="10"/>
  <c r="AA241" i="10" s="1"/>
  <c r="O221" i="10"/>
  <c r="AA240" i="10" s="1"/>
  <c r="N221" i="10"/>
  <c r="AA239" i="10" s="1"/>
  <c r="AB239" i="10" s="1"/>
  <c r="M221" i="10"/>
  <c r="AA238" i="10" s="1"/>
  <c r="AB238" i="10" s="1"/>
  <c r="L221" i="10"/>
  <c r="AA237" i="10" s="1"/>
  <c r="K221" i="10"/>
  <c r="AA236" i="10" s="1"/>
  <c r="AB236" i="10" s="1"/>
  <c r="J221" i="10"/>
  <c r="AA235" i="10" s="1"/>
  <c r="AB235" i="10" s="1"/>
  <c r="I221" i="10"/>
  <c r="AA234" i="10" s="1"/>
  <c r="AB234" i="10" s="1"/>
  <c r="H221" i="10"/>
  <c r="AA233" i="10" s="1"/>
  <c r="G221" i="10"/>
  <c r="AA232" i="10" s="1"/>
  <c r="AB232" i="10" s="1"/>
  <c r="F221" i="10"/>
  <c r="AA231" i="10" s="1"/>
  <c r="AB231" i="10" s="1"/>
  <c r="E221" i="10"/>
  <c r="AA230" i="10" s="1"/>
  <c r="AB230" i="10" s="1"/>
  <c r="D221" i="10"/>
  <c r="AA229" i="10" s="1"/>
  <c r="C221" i="10"/>
  <c r="AA228" i="10" s="1"/>
  <c r="AB228" i="10" s="1"/>
  <c r="B221" i="10"/>
  <c r="AA227" i="10" s="1"/>
  <c r="P220" i="10"/>
  <c r="U241" i="10" s="1"/>
  <c r="O220" i="10"/>
  <c r="U240" i="10" s="1"/>
  <c r="V240" i="10" s="1"/>
  <c r="N220" i="10"/>
  <c r="U239" i="10" s="1"/>
  <c r="M220" i="10"/>
  <c r="U238" i="10" s="1"/>
  <c r="L220" i="10"/>
  <c r="U237" i="10" s="1"/>
  <c r="V237" i="10" s="1"/>
  <c r="K220" i="10"/>
  <c r="U236" i="10" s="1"/>
  <c r="V236" i="10" s="1"/>
  <c r="J220" i="10"/>
  <c r="U235" i="10" s="1"/>
  <c r="V235" i="10" s="1"/>
  <c r="I220" i="10"/>
  <c r="U234" i="10" s="1"/>
  <c r="H220" i="10"/>
  <c r="U233" i="10" s="1"/>
  <c r="V233" i="10" s="1"/>
  <c r="G220" i="10"/>
  <c r="U232" i="10" s="1"/>
  <c r="V232" i="10" s="1"/>
  <c r="F220" i="10"/>
  <c r="U231" i="10" s="1"/>
  <c r="V231" i="10" s="1"/>
  <c r="E220" i="10"/>
  <c r="U230" i="10" s="1"/>
  <c r="V230" i="10" s="1"/>
  <c r="D220" i="10"/>
  <c r="U229" i="10" s="1"/>
  <c r="V229" i="10" s="1"/>
  <c r="C220" i="10"/>
  <c r="U228" i="10" s="1"/>
  <c r="V228" i="10" s="1"/>
  <c r="B220" i="10"/>
  <c r="U227" i="10" s="1"/>
  <c r="P219" i="10"/>
  <c r="O241" i="10" s="1"/>
  <c r="O219" i="10"/>
  <c r="O240" i="10" s="1"/>
  <c r="N219" i="10"/>
  <c r="O239" i="10" s="1"/>
  <c r="P239" i="10" s="1"/>
  <c r="M219" i="10"/>
  <c r="O238" i="10" s="1"/>
  <c r="L219" i="10"/>
  <c r="O237" i="10" s="1"/>
  <c r="P237" i="10" s="1"/>
  <c r="K219" i="10"/>
  <c r="O236" i="10" s="1"/>
  <c r="P236" i="10" s="1"/>
  <c r="J219" i="10"/>
  <c r="O235" i="10" s="1"/>
  <c r="P235" i="10" s="1"/>
  <c r="I219" i="10"/>
  <c r="O234" i="10" s="1"/>
  <c r="H219" i="10"/>
  <c r="O233" i="10" s="1"/>
  <c r="P233" i="10" s="1"/>
  <c r="G219" i="10"/>
  <c r="O232" i="10" s="1"/>
  <c r="P232" i="10" s="1"/>
  <c r="F219" i="10"/>
  <c r="O231" i="10" s="1"/>
  <c r="P231" i="10" s="1"/>
  <c r="E219" i="10"/>
  <c r="O230" i="10" s="1"/>
  <c r="D219" i="10"/>
  <c r="O229" i="10" s="1"/>
  <c r="P229" i="10" s="1"/>
  <c r="C219" i="10"/>
  <c r="O228" i="10" s="1"/>
  <c r="P228" i="10" s="1"/>
  <c r="B219" i="10"/>
  <c r="O227" i="10" s="1"/>
  <c r="P218" i="10"/>
  <c r="I241" i="10" s="1"/>
  <c r="O218" i="10"/>
  <c r="I240" i="10" s="1"/>
  <c r="J240" i="10" s="1"/>
  <c r="N218" i="10"/>
  <c r="I239" i="10" s="1"/>
  <c r="M218" i="10"/>
  <c r="I238" i="10" s="1"/>
  <c r="J238" i="10" s="1"/>
  <c r="L218" i="10"/>
  <c r="I237" i="10" s="1"/>
  <c r="J237" i="10" s="1"/>
  <c r="K218" i="10"/>
  <c r="I236" i="10" s="1"/>
  <c r="J236" i="10" s="1"/>
  <c r="J218" i="10"/>
  <c r="I235" i="10" s="1"/>
  <c r="I218" i="10"/>
  <c r="I234" i="10" s="1"/>
  <c r="J234" i="10" s="1"/>
  <c r="H218" i="10"/>
  <c r="I233" i="10" s="1"/>
  <c r="J233" i="10" s="1"/>
  <c r="G218" i="10"/>
  <c r="I232" i="10" s="1"/>
  <c r="J232" i="10" s="1"/>
  <c r="F218" i="10"/>
  <c r="I231" i="10" s="1"/>
  <c r="E218" i="10"/>
  <c r="I230" i="10" s="1"/>
  <c r="J230" i="10" s="1"/>
  <c r="D218" i="10"/>
  <c r="I229" i="10" s="1"/>
  <c r="J229" i="10" s="1"/>
  <c r="C218" i="10"/>
  <c r="I228" i="10" s="1"/>
  <c r="J228" i="10" s="1"/>
  <c r="B218" i="10"/>
  <c r="I227" i="10" s="1"/>
  <c r="P217" i="10"/>
  <c r="C241" i="10" s="1"/>
  <c r="O217" i="10"/>
  <c r="C240" i="10" s="1"/>
  <c r="N217" i="10"/>
  <c r="C239" i="10" s="1"/>
  <c r="M217" i="10"/>
  <c r="C238" i="10" s="1"/>
  <c r="D238" i="10" s="1"/>
  <c r="L217" i="10"/>
  <c r="C237" i="10" s="1"/>
  <c r="D237" i="10" s="1"/>
  <c r="K217" i="10"/>
  <c r="C236" i="10" s="1"/>
  <c r="D236" i="10" s="1"/>
  <c r="J217" i="10"/>
  <c r="C235" i="10" s="1"/>
  <c r="I217" i="10"/>
  <c r="C234" i="10" s="1"/>
  <c r="D234" i="10" s="1"/>
  <c r="H217" i="10"/>
  <c r="C233" i="10" s="1"/>
  <c r="D233" i="10" s="1"/>
  <c r="G217" i="10"/>
  <c r="C232" i="10" s="1"/>
  <c r="D232" i="10" s="1"/>
  <c r="F217" i="10"/>
  <c r="C231" i="10" s="1"/>
  <c r="D231" i="10" s="1"/>
  <c r="E217" i="10"/>
  <c r="C230" i="10" s="1"/>
  <c r="D230" i="10" s="1"/>
  <c r="D217" i="10"/>
  <c r="C229" i="10" s="1"/>
  <c r="D229" i="10" s="1"/>
  <c r="C217" i="10"/>
  <c r="C228" i="10" s="1"/>
  <c r="D228" i="10" s="1"/>
  <c r="B217" i="10"/>
  <c r="C227" i="10" s="1"/>
  <c r="E227" i="10" s="1"/>
  <c r="A215" i="10"/>
  <c r="AL197" i="10"/>
  <c r="AF197" i="10"/>
  <c r="Z197" i="10"/>
  <c r="T197" i="10"/>
  <c r="N197" i="10"/>
  <c r="H197" i="10"/>
  <c r="B197" i="10"/>
  <c r="AK196" i="10"/>
  <c r="AE196" i="10"/>
  <c r="Y196" i="10"/>
  <c r="S196" i="10"/>
  <c r="M196" i="10"/>
  <c r="G196" i="10"/>
  <c r="A196" i="10"/>
  <c r="AK195" i="10"/>
  <c r="AE195" i="10"/>
  <c r="Y195" i="10"/>
  <c r="S195" i="10"/>
  <c r="M195" i="10"/>
  <c r="G195" i="10"/>
  <c r="A195" i="10"/>
  <c r="AK194" i="10"/>
  <c r="AE194" i="10"/>
  <c r="Y194" i="10"/>
  <c r="S194" i="10"/>
  <c r="M194" i="10"/>
  <c r="G194" i="10"/>
  <c r="A194" i="10"/>
  <c r="AK193" i="10"/>
  <c r="AE193" i="10"/>
  <c r="Y193" i="10"/>
  <c r="S193" i="10"/>
  <c r="M193" i="10"/>
  <c r="G193" i="10"/>
  <c r="A193" i="10"/>
  <c r="AK192" i="10"/>
  <c r="AE192" i="10"/>
  <c r="Y192" i="10"/>
  <c r="S192" i="10"/>
  <c r="M192" i="10"/>
  <c r="G192" i="10"/>
  <c r="A192" i="10"/>
  <c r="AK191" i="10"/>
  <c r="AE191" i="10"/>
  <c r="Y191" i="10"/>
  <c r="S191" i="10"/>
  <c r="M191" i="10"/>
  <c r="G191" i="10"/>
  <c r="A191" i="10"/>
  <c r="AK190" i="10"/>
  <c r="AE190" i="10"/>
  <c r="Y190" i="10"/>
  <c r="S190" i="10"/>
  <c r="M190" i="10"/>
  <c r="G190" i="10"/>
  <c r="A190" i="10"/>
  <c r="AK189" i="10"/>
  <c r="AE189" i="10"/>
  <c r="Y189" i="10"/>
  <c r="S189" i="10"/>
  <c r="M189" i="10"/>
  <c r="G189" i="10"/>
  <c r="A189" i="10"/>
  <c r="AK188" i="10"/>
  <c r="AE188" i="10"/>
  <c r="Y188" i="10"/>
  <c r="S188" i="10"/>
  <c r="M188" i="10"/>
  <c r="G188" i="10"/>
  <c r="A188" i="10"/>
  <c r="AK187" i="10"/>
  <c r="AE187" i="10"/>
  <c r="Y187" i="10"/>
  <c r="S187" i="10"/>
  <c r="M187" i="10"/>
  <c r="G187" i="10"/>
  <c r="A187" i="10"/>
  <c r="AK186" i="10"/>
  <c r="AE186" i="10"/>
  <c r="Y186" i="10"/>
  <c r="S186" i="10"/>
  <c r="M186" i="10"/>
  <c r="G186" i="10"/>
  <c r="A186" i="10"/>
  <c r="AK185" i="10"/>
  <c r="AE185" i="10"/>
  <c r="Y185" i="10"/>
  <c r="S185" i="10"/>
  <c r="M185" i="10"/>
  <c r="G185" i="10"/>
  <c r="A185" i="10"/>
  <c r="AK184" i="10"/>
  <c r="AE184" i="10"/>
  <c r="Y184" i="10"/>
  <c r="S184" i="10"/>
  <c r="M184" i="10"/>
  <c r="G184" i="10"/>
  <c r="A184" i="10"/>
  <c r="AK183" i="10"/>
  <c r="AE183" i="10"/>
  <c r="Y183" i="10"/>
  <c r="S183" i="10"/>
  <c r="M183" i="10"/>
  <c r="G183" i="10"/>
  <c r="A183" i="10"/>
  <c r="AK182" i="10"/>
  <c r="AE182" i="10"/>
  <c r="Y182" i="10"/>
  <c r="S182" i="10"/>
  <c r="M182" i="10"/>
  <c r="G182" i="10"/>
  <c r="A182" i="10"/>
  <c r="P178" i="10"/>
  <c r="AM196" i="10" s="1"/>
  <c r="O178" i="10"/>
  <c r="AM195" i="10" s="1"/>
  <c r="N178" i="10"/>
  <c r="AM194" i="10" s="1"/>
  <c r="M178" i="10"/>
  <c r="AM193" i="10" s="1"/>
  <c r="L178" i="10"/>
  <c r="AM192" i="10" s="1"/>
  <c r="K178" i="10"/>
  <c r="AM191" i="10" s="1"/>
  <c r="J178" i="10"/>
  <c r="AM190" i="10" s="1"/>
  <c r="I178" i="10"/>
  <c r="AM189" i="10" s="1"/>
  <c r="AO189" i="10" s="1"/>
  <c r="H178" i="10"/>
  <c r="AM188" i="10" s="1"/>
  <c r="G178" i="10"/>
  <c r="AM187" i="10" s="1"/>
  <c r="F178" i="10"/>
  <c r="AM186" i="10" s="1"/>
  <c r="E178" i="10"/>
  <c r="AM185" i="10" s="1"/>
  <c r="AN185" i="10" s="1"/>
  <c r="D178" i="10"/>
  <c r="AM184" i="10" s="1"/>
  <c r="AN184" i="10" s="1"/>
  <c r="C178" i="10"/>
  <c r="AM183" i="10" s="1"/>
  <c r="AN183" i="10" s="1"/>
  <c r="B178" i="10"/>
  <c r="AM182" i="10" s="1"/>
  <c r="P177" i="10"/>
  <c r="AG196" i="10" s="1"/>
  <c r="O177" i="10"/>
  <c r="AG195" i="10" s="1"/>
  <c r="N177" i="10"/>
  <c r="AG194" i="10" s="1"/>
  <c r="M177" i="10"/>
  <c r="AG193" i="10" s="1"/>
  <c r="L177" i="10"/>
  <c r="AG192" i="10" s="1"/>
  <c r="AI192" i="10" s="1"/>
  <c r="K177" i="10"/>
  <c r="AG191" i="10" s="1"/>
  <c r="J177" i="10"/>
  <c r="AG190" i="10" s="1"/>
  <c r="I177" i="10"/>
  <c r="AG189" i="10" s="1"/>
  <c r="H177" i="10"/>
  <c r="AG188" i="10" s="1"/>
  <c r="AI188" i="10" s="1"/>
  <c r="G177" i="10"/>
  <c r="AG187" i="10" s="1"/>
  <c r="F177" i="10"/>
  <c r="AG186" i="10" s="1"/>
  <c r="E177" i="10"/>
  <c r="AG185" i="10" s="1"/>
  <c r="AH185" i="10" s="1"/>
  <c r="D177" i="10"/>
  <c r="AG184" i="10" s="1"/>
  <c r="C177" i="10"/>
  <c r="AG183" i="10" s="1"/>
  <c r="AH183" i="10" s="1"/>
  <c r="B177" i="10"/>
  <c r="AG182" i="10" s="1"/>
  <c r="AI182" i="10" s="1"/>
  <c r="P176" i="10"/>
  <c r="AA196" i="10" s="1"/>
  <c r="O176" i="10"/>
  <c r="AA195" i="10" s="1"/>
  <c r="N176" i="10"/>
  <c r="AA194" i="10" s="1"/>
  <c r="M176" i="10"/>
  <c r="AA193" i="10" s="1"/>
  <c r="L176" i="10"/>
  <c r="AA192" i="10" s="1"/>
  <c r="K176" i="10"/>
  <c r="AA191" i="10" s="1"/>
  <c r="AC191" i="10" s="1"/>
  <c r="J176" i="10"/>
  <c r="AA190" i="10" s="1"/>
  <c r="I176" i="10"/>
  <c r="AA189" i="10" s="1"/>
  <c r="H176" i="10"/>
  <c r="AA188" i="10" s="1"/>
  <c r="G176" i="10"/>
  <c r="AA187" i="10" s="1"/>
  <c r="AC187" i="10" s="1"/>
  <c r="F176" i="10"/>
  <c r="AA186" i="10" s="1"/>
  <c r="E176" i="10"/>
  <c r="AA185" i="10" s="1"/>
  <c r="AB185" i="10" s="1"/>
  <c r="D176" i="10"/>
  <c r="AA184" i="10" s="1"/>
  <c r="AB184" i="10" s="1"/>
  <c r="C176" i="10"/>
  <c r="AA183" i="10" s="1"/>
  <c r="AB183" i="10" s="1"/>
  <c r="B176" i="10"/>
  <c r="AA182" i="10" s="1"/>
  <c r="AB182" i="10" s="1"/>
  <c r="P175" i="10"/>
  <c r="U196" i="10" s="1"/>
  <c r="O175" i="10"/>
  <c r="U195" i="10" s="1"/>
  <c r="N175" i="10"/>
  <c r="U194" i="10" s="1"/>
  <c r="M175" i="10"/>
  <c r="U193" i="10" s="1"/>
  <c r="L175" i="10"/>
  <c r="U192" i="10" s="1"/>
  <c r="K175" i="10"/>
  <c r="U191" i="10" s="1"/>
  <c r="J175" i="10"/>
  <c r="U190" i="10" s="1"/>
  <c r="W190" i="10" s="1"/>
  <c r="I175" i="10"/>
  <c r="U189" i="10" s="1"/>
  <c r="H175" i="10"/>
  <c r="U188" i="10" s="1"/>
  <c r="G175" i="10"/>
  <c r="U187" i="10" s="1"/>
  <c r="F175" i="10"/>
  <c r="U186" i="10" s="1"/>
  <c r="V186" i="10" s="1"/>
  <c r="E175" i="10"/>
  <c r="U185" i="10" s="1"/>
  <c r="V185" i="10" s="1"/>
  <c r="D175" i="10"/>
  <c r="U184" i="10" s="1"/>
  <c r="C175" i="10"/>
  <c r="U183" i="10" s="1"/>
  <c r="V183" i="10" s="1"/>
  <c r="B175" i="10"/>
  <c r="U182" i="10" s="1"/>
  <c r="W182" i="10" s="1"/>
  <c r="P174" i="10"/>
  <c r="O196" i="10" s="1"/>
  <c r="O174" i="10"/>
  <c r="O195" i="10" s="1"/>
  <c r="N174" i="10"/>
  <c r="O194" i="10" s="1"/>
  <c r="M174" i="10"/>
  <c r="O193" i="10" s="1"/>
  <c r="L174" i="10"/>
  <c r="O192" i="10" s="1"/>
  <c r="K174" i="10"/>
  <c r="O191" i="10" s="1"/>
  <c r="J174" i="10"/>
  <c r="O190" i="10" s="1"/>
  <c r="I174" i="10"/>
  <c r="O189" i="10" s="1"/>
  <c r="Q189" i="10" s="1"/>
  <c r="H174" i="10"/>
  <c r="O188" i="10" s="1"/>
  <c r="G174" i="10"/>
  <c r="O187" i="10" s="1"/>
  <c r="F174" i="10"/>
  <c r="O186" i="10" s="1"/>
  <c r="P186" i="10" s="1"/>
  <c r="E174" i="10"/>
  <c r="O185" i="10" s="1"/>
  <c r="P185" i="10" s="1"/>
  <c r="D174" i="10"/>
  <c r="O184" i="10" s="1"/>
  <c r="P184" i="10" s="1"/>
  <c r="C174" i="10"/>
  <c r="O183" i="10" s="1"/>
  <c r="P183" i="10" s="1"/>
  <c r="B174" i="10"/>
  <c r="O182" i="10" s="1"/>
  <c r="P173" i="10"/>
  <c r="I196" i="10" s="1"/>
  <c r="O173" i="10"/>
  <c r="I195" i="10" s="1"/>
  <c r="N173" i="10"/>
  <c r="I194" i="10" s="1"/>
  <c r="M173" i="10"/>
  <c r="I193" i="10" s="1"/>
  <c r="L173" i="10"/>
  <c r="I192" i="10" s="1"/>
  <c r="K192" i="10" s="1"/>
  <c r="K173" i="10"/>
  <c r="I191" i="10" s="1"/>
  <c r="J173" i="10"/>
  <c r="I190" i="10" s="1"/>
  <c r="I173" i="10"/>
  <c r="I189" i="10" s="1"/>
  <c r="H173" i="10"/>
  <c r="I188" i="10" s="1"/>
  <c r="K188" i="10" s="1"/>
  <c r="G173" i="10"/>
  <c r="I187" i="10" s="1"/>
  <c r="F173" i="10"/>
  <c r="I186" i="10" s="1"/>
  <c r="J186" i="10" s="1"/>
  <c r="E173" i="10"/>
  <c r="I185" i="10" s="1"/>
  <c r="J185" i="10" s="1"/>
  <c r="D173" i="10"/>
  <c r="I184" i="10" s="1"/>
  <c r="J184" i="10" s="1"/>
  <c r="C173" i="10"/>
  <c r="I183" i="10" s="1"/>
  <c r="J183" i="10" s="1"/>
  <c r="B173" i="10"/>
  <c r="I182" i="10" s="1"/>
  <c r="P172" i="10"/>
  <c r="C196" i="10" s="1"/>
  <c r="O172" i="10"/>
  <c r="C195" i="10" s="1"/>
  <c r="N172" i="10"/>
  <c r="C194" i="10" s="1"/>
  <c r="M172" i="10"/>
  <c r="C193" i="10" s="1"/>
  <c r="L172" i="10"/>
  <c r="C192" i="10" s="1"/>
  <c r="K172" i="10"/>
  <c r="C191" i="10" s="1"/>
  <c r="E191" i="10" s="1"/>
  <c r="J172" i="10"/>
  <c r="C190" i="10" s="1"/>
  <c r="I172" i="10"/>
  <c r="C189" i="10" s="1"/>
  <c r="H172" i="10"/>
  <c r="C188" i="10" s="1"/>
  <c r="G172" i="10"/>
  <c r="C187" i="10" s="1"/>
  <c r="E187" i="10" s="1"/>
  <c r="F172" i="10"/>
  <c r="C186" i="10" s="1"/>
  <c r="D186" i="10" s="1"/>
  <c r="E172" i="10"/>
  <c r="C185" i="10" s="1"/>
  <c r="D185" i="10" s="1"/>
  <c r="D172" i="10"/>
  <c r="C184" i="10" s="1"/>
  <c r="D184" i="10" s="1"/>
  <c r="C172" i="10"/>
  <c r="C183" i="10" s="1"/>
  <c r="D183" i="10" s="1"/>
  <c r="B172" i="10"/>
  <c r="C182" i="10" s="1"/>
  <c r="D182" i="10" s="1"/>
  <c r="A170" i="10"/>
  <c r="AL152" i="10"/>
  <c r="AF152" i="10"/>
  <c r="Z152" i="10"/>
  <c r="T152" i="10"/>
  <c r="N152" i="10"/>
  <c r="H152" i="10"/>
  <c r="B152" i="10"/>
  <c r="AK151" i="10"/>
  <c r="AE151" i="10"/>
  <c r="Y151" i="10"/>
  <c r="S151" i="10"/>
  <c r="M151" i="10"/>
  <c r="G151" i="10"/>
  <c r="A151" i="10"/>
  <c r="AK150" i="10"/>
  <c r="AE150" i="10"/>
  <c r="Y150" i="10"/>
  <c r="S150" i="10"/>
  <c r="M150" i="10"/>
  <c r="G150" i="10"/>
  <c r="A150" i="10"/>
  <c r="AK149" i="10"/>
  <c r="AE149" i="10"/>
  <c r="Y149" i="10"/>
  <c r="S149" i="10"/>
  <c r="M149" i="10"/>
  <c r="G149" i="10"/>
  <c r="A149" i="10"/>
  <c r="AK148" i="10"/>
  <c r="AE148" i="10"/>
  <c r="Y148" i="10"/>
  <c r="S148" i="10"/>
  <c r="M148" i="10"/>
  <c r="G148" i="10"/>
  <c r="A148" i="10"/>
  <c r="AK147" i="10"/>
  <c r="AE147" i="10"/>
  <c r="Y147" i="10"/>
  <c r="S147" i="10"/>
  <c r="M147" i="10"/>
  <c r="G147" i="10"/>
  <c r="A147" i="10"/>
  <c r="AK146" i="10"/>
  <c r="AE146" i="10"/>
  <c r="Y146" i="10"/>
  <c r="S146" i="10"/>
  <c r="M146" i="10"/>
  <c r="G146" i="10"/>
  <c r="A146" i="10"/>
  <c r="AK145" i="10"/>
  <c r="AE145" i="10"/>
  <c r="Y145" i="10"/>
  <c r="S145" i="10"/>
  <c r="M145" i="10"/>
  <c r="G145" i="10"/>
  <c r="A145" i="10"/>
  <c r="AK144" i="10"/>
  <c r="AE144" i="10"/>
  <c r="Y144" i="10"/>
  <c r="S144" i="10"/>
  <c r="M144" i="10"/>
  <c r="G144" i="10"/>
  <c r="A144" i="10"/>
  <c r="AK143" i="10"/>
  <c r="AE143" i="10"/>
  <c r="Y143" i="10"/>
  <c r="S143" i="10"/>
  <c r="M143" i="10"/>
  <c r="G143" i="10"/>
  <c r="A143" i="10"/>
  <c r="AK142" i="10"/>
  <c r="AE142" i="10"/>
  <c r="Y142" i="10"/>
  <c r="S142" i="10"/>
  <c r="M142" i="10"/>
  <c r="G142" i="10"/>
  <c r="A142" i="10"/>
  <c r="AK141" i="10"/>
  <c r="AE141" i="10"/>
  <c r="Y141" i="10"/>
  <c r="S141" i="10"/>
  <c r="M141" i="10"/>
  <c r="G141" i="10"/>
  <c r="A141" i="10"/>
  <c r="AK140" i="10"/>
  <c r="AE140" i="10"/>
  <c r="Y140" i="10"/>
  <c r="S140" i="10"/>
  <c r="M140" i="10"/>
  <c r="G140" i="10"/>
  <c r="A140" i="10"/>
  <c r="AK139" i="10"/>
  <c r="AE139" i="10"/>
  <c r="Y139" i="10"/>
  <c r="S139" i="10"/>
  <c r="M139" i="10"/>
  <c r="G139" i="10"/>
  <c r="A139" i="10"/>
  <c r="AK138" i="10"/>
  <c r="AE138" i="10"/>
  <c r="Y138" i="10"/>
  <c r="S138" i="10"/>
  <c r="M138" i="10"/>
  <c r="G138" i="10"/>
  <c r="A138" i="10"/>
  <c r="AK137" i="10"/>
  <c r="AE137" i="10"/>
  <c r="Y137" i="10"/>
  <c r="S137" i="10"/>
  <c r="M137" i="10"/>
  <c r="G137" i="10"/>
  <c r="A137" i="10"/>
  <c r="P133" i="10"/>
  <c r="AM151" i="10" s="1"/>
  <c r="O133" i="10"/>
  <c r="AM150" i="10" s="1"/>
  <c r="AO150" i="10" s="1"/>
  <c r="N133" i="10"/>
  <c r="AM149" i="10" s="1"/>
  <c r="M133" i="10"/>
  <c r="AM148" i="10" s="1"/>
  <c r="L133" i="10"/>
  <c r="AM147" i="10" s="1"/>
  <c r="K133" i="10"/>
  <c r="AM146" i="10" s="1"/>
  <c r="AO146" i="10" s="1"/>
  <c r="J133" i="10"/>
  <c r="AM145" i="10" s="1"/>
  <c r="I133" i="10"/>
  <c r="AM144" i="10" s="1"/>
  <c r="H133" i="10"/>
  <c r="AM143" i="10" s="1"/>
  <c r="G133" i="10"/>
  <c r="AM142" i="10" s="1"/>
  <c r="AO142" i="10" s="1"/>
  <c r="F133" i="10"/>
  <c r="AM141" i="10" s="1"/>
  <c r="AO141" i="10" s="1"/>
  <c r="E133" i="10"/>
  <c r="AM140" i="10" s="1"/>
  <c r="D133" i="10"/>
  <c r="AM139" i="10" s="1"/>
  <c r="C133" i="10"/>
  <c r="AM138" i="10" s="1"/>
  <c r="AO138" i="10" s="1"/>
  <c r="B133" i="10"/>
  <c r="AM137" i="10" s="1"/>
  <c r="P132" i="10"/>
  <c r="AG151" i="10" s="1"/>
  <c r="O132" i="10"/>
  <c r="AG150" i="10" s="1"/>
  <c r="N132" i="10"/>
  <c r="AG149" i="10" s="1"/>
  <c r="M132" i="10"/>
  <c r="AG148" i="10" s="1"/>
  <c r="AI148" i="10" s="1"/>
  <c r="L132" i="10"/>
  <c r="AG147" i="10" s="1"/>
  <c r="K132" i="10"/>
  <c r="AG146" i="10" s="1"/>
  <c r="J132" i="10"/>
  <c r="AG145" i="10" s="1"/>
  <c r="I132" i="10"/>
  <c r="AG144" i="10" s="1"/>
  <c r="AI144" i="10" s="1"/>
  <c r="H132" i="10"/>
  <c r="AG143" i="10" s="1"/>
  <c r="AI143" i="10" s="1"/>
  <c r="G132" i="10"/>
  <c r="AG142" i="10" s="1"/>
  <c r="F132" i="10"/>
  <c r="AG141" i="10" s="1"/>
  <c r="E132" i="10"/>
  <c r="AG140" i="10" s="1"/>
  <c r="AI140" i="10" s="1"/>
  <c r="D132" i="10"/>
  <c r="AG139" i="10" s="1"/>
  <c r="AI139" i="10" s="1"/>
  <c r="C132" i="10"/>
  <c r="AG138" i="10" s="1"/>
  <c r="B132" i="10"/>
  <c r="AG137" i="10" s="1"/>
  <c r="P131" i="10"/>
  <c r="AA151" i="10" s="1"/>
  <c r="O131" i="10"/>
  <c r="AA150" i="10" s="1"/>
  <c r="N131" i="10"/>
  <c r="AA149" i="10" s="1"/>
  <c r="M131" i="10"/>
  <c r="AA148" i="10" s="1"/>
  <c r="L131" i="10"/>
  <c r="AA147" i="10" s="1"/>
  <c r="K131" i="10"/>
  <c r="AA146" i="10" s="1"/>
  <c r="AC146" i="10" s="1"/>
  <c r="J131" i="10"/>
  <c r="AA145" i="10" s="1"/>
  <c r="I131" i="10"/>
  <c r="AA144" i="10" s="1"/>
  <c r="H131" i="10"/>
  <c r="AA143" i="10" s="1"/>
  <c r="G131" i="10"/>
  <c r="AA142" i="10" s="1"/>
  <c r="AC142" i="10" s="1"/>
  <c r="F131" i="10"/>
  <c r="AA141" i="10" s="1"/>
  <c r="AC141" i="10" s="1"/>
  <c r="E131" i="10"/>
  <c r="AA140" i="10" s="1"/>
  <c r="D131" i="10"/>
  <c r="AA139" i="10" s="1"/>
  <c r="C131" i="10"/>
  <c r="AA138" i="10" s="1"/>
  <c r="B131" i="10"/>
  <c r="AA137" i="10" s="1"/>
  <c r="P130" i="10"/>
  <c r="U151" i="10" s="1"/>
  <c r="O130" i="10"/>
  <c r="U150" i="10" s="1"/>
  <c r="N130" i="10"/>
  <c r="U149" i="10" s="1"/>
  <c r="M130" i="10"/>
  <c r="U148" i="10" s="1"/>
  <c r="W148" i="10" s="1"/>
  <c r="L130" i="10"/>
  <c r="U147" i="10" s="1"/>
  <c r="K130" i="10"/>
  <c r="U146" i="10" s="1"/>
  <c r="J130" i="10"/>
  <c r="U145" i="10" s="1"/>
  <c r="I130" i="10"/>
  <c r="U144" i="10" s="1"/>
  <c r="W144" i="10" s="1"/>
  <c r="H130" i="10"/>
  <c r="U143" i="10" s="1"/>
  <c r="G130" i="10"/>
  <c r="U142" i="10" s="1"/>
  <c r="F130" i="10"/>
  <c r="U141" i="10" s="1"/>
  <c r="E130" i="10"/>
  <c r="U140" i="10" s="1"/>
  <c r="W140" i="10" s="1"/>
  <c r="D130" i="10"/>
  <c r="U139" i="10" s="1"/>
  <c r="W139" i="10" s="1"/>
  <c r="C130" i="10"/>
  <c r="U138" i="10" s="1"/>
  <c r="B130" i="10"/>
  <c r="U137" i="10" s="1"/>
  <c r="P129" i="10"/>
  <c r="O151" i="10" s="1"/>
  <c r="O129" i="10"/>
  <c r="O150" i="10" s="1"/>
  <c r="N129" i="10"/>
  <c r="O149" i="10" s="1"/>
  <c r="M129" i="10"/>
  <c r="O148" i="10" s="1"/>
  <c r="L129" i="10"/>
  <c r="O147" i="10" s="1"/>
  <c r="K129" i="10"/>
  <c r="O146" i="10" s="1"/>
  <c r="Q146" i="10" s="1"/>
  <c r="J129" i="10"/>
  <c r="O145" i="10" s="1"/>
  <c r="I129" i="10"/>
  <c r="O144" i="10" s="1"/>
  <c r="H129" i="10"/>
  <c r="O143" i="10" s="1"/>
  <c r="G129" i="10"/>
  <c r="O142" i="10" s="1"/>
  <c r="Q142" i="10" s="1"/>
  <c r="F129" i="10"/>
  <c r="O141" i="10" s="1"/>
  <c r="Q141" i="10" s="1"/>
  <c r="E129" i="10"/>
  <c r="O140" i="10" s="1"/>
  <c r="D129" i="10"/>
  <c r="O139" i="10" s="1"/>
  <c r="C129" i="10"/>
  <c r="O138" i="10" s="1"/>
  <c r="B129" i="10"/>
  <c r="O137" i="10" s="1"/>
  <c r="P128" i="10"/>
  <c r="I151" i="10" s="1"/>
  <c r="O128" i="10"/>
  <c r="I150" i="10" s="1"/>
  <c r="N128" i="10"/>
  <c r="I149" i="10" s="1"/>
  <c r="M128" i="10"/>
  <c r="I148" i="10" s="1"/>
  <c r="L128" i="10"/>
  <c r="I147" i="10" s="1"/>
  <c r="K128" i="10"/>
  <c r="I146" i="10" s="1"/>
  <c r="J128" i="10"/>
  <c r="I145" i="10" s="1"/>
  <c r="I128" i="10"/>
  <c r="I144" i="10" s="1"/>
  <c r="K144" i="10" s="1"/>
  <c r="H128" i="10"/>
  <c r="I143" i="10" s="1"/>
  <c r="G128" i="10"/>
  <c r="I142" i="10" s="1"/>
  <c r="F128" i="10"/>
  <c r="I141" i="10" s="1"/>
  <c r="E128" i="10"/>
  <c r="I140" i="10" s="1"/>
  <c r="K140" i="10" s="1"/>
  <c r="D128" i="10"/>
  <c r="I139" i="10" s="1"/>
  <c r="K139" i="10" s="1"/>
  <c r="C128" i="10"/>
  <c r="I138" i="10" s="1"/>
  <c r="B128" i="10"/>
  <c r="I137" i="10" s="1"/>
  <c r="P127" i="10"/>
  <c r="C151" i="10" s="1"/>
  <c r="O127" i="10"/>
  <c r="C150" i="10" s="1"/>
  <c r="N127" i="10"/>
  <c r="C149" i="10" s="1"/>
  <c r="M127" i="10"/>
  <c r="C148" i="10" s="1"/>
  <c r="L127" i="10"/>
  <c r="C147" i="10" s="1"/>
  <c r="K127" i="10"/>
  <c r="C146" i="10" s="1"/>
  <c r="E146" i="10" s="1"/>
  <c r="J127" i="10"/>
  <c r="C145" i="10" s="1"/>
  <c r="I127" i="10"/>
  <c r="C144" i="10" s="1"/>
  <c r="H127" i="10"/>
  <c r="C143" i="10" s="1"/>
  <c r="G127" i="10"/>
  <c r="C142" i="10" s="1"/>
  <c r="E142" i="10" s="1"/>
  <c r="F127" i="10"/>
  <c r="C141" i="10" s="1"/>
  <c r="E127" i="10"/>
  <c r="C140" i="10" s="1"/>
  <c r="D127" i="10"/>
  <c r="C139" i="10" s="1"/>
  <c r="C127" i="10"/>
  <c r="C138" i="10" s="1"/>
  <c r="B127" i="10"/>
  <c r="C137" i="10" s="1"/>
  <c r="A125" i="10"/>
  <c r="J62" i="10"/>
  <c r="J51" i="10"/>
  <c r="J40" i="10"/>
  <c r="J29" i="10"/>
  <c r="I26" i="10"/>
  <c r="I59" i="10" s="1"/>
  <c r="I25" i="10"/>
  <c r="I58" i="10" s="1"/>
  <c r="I24" i="10"/>
  <c r="I23" i="10"/>
  <c r="I67" i="10" s="1"/>
  <c r="I22" i="10"/>
  <c r="I66" i="10" s="1"/>
  <c r="I21" i="10"/>
  <c r="I32" i="10" s="1"/>
  <c r="I20" i="10"/>
  <c r="J18" i="10"/>
  <c r="AL224" i="9"/>
  <c r="AF224" i="9"/>
  <c r="Z224" i="9"/>
  <c r="T224" i="9"/>
  <c r="N224" i="9"/>
  <c r="H224" i="9"/>
  <c r="B224" i="9"/>
  <c r="AK223" i="9"/>
  <c r="AE223" i="9"/>
  <c r="Y223" i="9"/>
  <c r="S223" i="9"/>
  <c r="M223" i="9"/>
  <c r="G223" i="9"/>
  <c r="A223" i="9"/>
  <c r="AK222" i="9"/>
  <c r="AE222" i="9"/>
  <c r="Y222" i="9"/>
  <c r="S222" i="9"/>
  <c r="M222" i="9"/>
  <c r="G222" i="9"/>
  <c r="A222" i="9"/>
  <c r="AK221" i="9"/>
  <c r="AE221" i="9"/>
  <c r="Y221" i="9"/>
  <c r="S221" i="9"/>
  <c r="M221" i="9"/>
  <c r="G221" i="9"/>
  <c r="A221" i="9"/>
  <c r="AK220" i="9"/>
  <c r="AE220" i="9"/>
  <c r="Y220" i="9"/>
  <c r="S220" i="9"/>
  <c r="M220" i="9"/>
  <c r="G220" i="9"/>
  <c r="A220" i="9"/>
  <c r="AK219" i="9"/>
  <c r="AE219" i="9"/>
  <c r="Y219" i="9"/>
  <c r="S219" i="9"/>
  <c r="M219" i="9"/>
  <c r="G219" i="9"/>
  <c r="A219" i="9"/>
  <c r="AK218" i="9"/>
  <c r="AE218" i="9"/>
  <c r="Y218" i="9"/>
  <c r="S218" i="9"/>
  <c r="M218" i="9"/>
  <c r="G218" i="9"/>
  <c r="A218" i="9"/>
  <c r="G214" i="9"/>
  <c r="AM223" i="9" s="1"/>
  <c r="AN223" i="9" s="1"/>
  <c r="F214" i="9"/>
  <c r="AM222" i="9" s="1"/>
  <c r="E214" i="9"/>
  <c r="AM221" i="9" s="1"/>
  <c r="AN221" i="9" s="1"/>
  <c r="D214" i="9"/>
  <c r="AM220" i="9" s="1"/>
  <c r="AN220" i="9" s="1"/>
  <c r="C214" i="9"/>
  <c r="AM219" i="9" s="1"/>
  <c r="AN219" i="9" s="1"/>
  <c r="B214" i="9"/>
  <c r="AM218" i="9" s="1"/>
  <c r="G213" i="9"/>
  <c r="AG223" i="9" s="1"/>
  <c r="F213" i="9"/>
  <c r="AG222" i="9" s="1"/>
  <c r="AH222" i="9" s="1"/>
  <c r="E213" i="9"/>
  <c r="AG221" i="9" s="1"/>
  <c r="D213" i="9"/>
  <c r="AG220" i="9" s="1"/>
  <c r="C213" i="9"/>
  <c r="AG219" i="9" s="1"/>
  <c r="B213" i="9"/>
  <c r="AG218" i="9" s="1"/>
  <c r="AH218" i="9" s="1"/>
  <c r="G212" i="9"/>
  <c r="AA223" i="9" s="1"/>
  <c r="F212" i="9"/>
  <c r="AA222" i="9" s="1"/>
  <c r="E212" i="9"/>
  <c r="AA221" i="9" s="1"/>
  <c r="AB221" i="9" s="1"/>
  <c r="D212" i="9"/>
  <c r="AA220" i="9" s="1"/>
  <c r="C212" i="9"/>
  <c r="AA219" i="9" s="1"/>
  <c r="B212" i="9"/>
  <c r="AA218" i="9" s="1"/>
  <c r="G211" i="9"/>
  <c r="U223" i="9" s="1"/>
  <c r="F211" i="9"/>
  <c r="U222" i="9" s="1"/>
  <c r="V222" i="9" s="1"/>
  <c r="E211" i="9"/>
  <c r="U221" i="9" s="1"/>
  <c r="D211" i="9"/>
  <c r="U220" i="9" s="1"/>
  <c r="V220" i="9" s="1"/>
  <c r="C211" i="9"/>
  <c r="U219" i="9" s="1"/>
  <c r="B211" i="9"/>
  <c r="U218" i="9" s="1"/>
  <c r="W218" i="9" s="1"/>
  <c r="G210" i="9"/>
  <c r="O223" i="9" s="1"/>
  <c r="P223" i="9" s="1"/>
  <c r="F210" i="9"/>
  <c r="O222" i="9" s="1"/>
  <c r="E210" i="9"/>
  <c r="O221" i="9" s="1"/>
  <c r="P221" i="9" s="1"/>
  <c r="D210" i="9"/>
  <c r="O220" i="9" s="1"/>
  <c r="P220" i="9" s="1"/>
  <c r="C210" i="9"/>
  <c r="O219" i="9" s="1"/>
  <c r="P219" i="9" s="1"/>
  <c r="B210" i="9"/>
  <c r="O218" i="9" s="1"/>
  <c r="G209" i="9"/>
  <c r="I223" i="9" s="1"/>
  <c r="F209" i="9"/>
  <c r="I222" i="9" s="1"/>
  <c r="J222" i="9" s="1"/>
  <c r="E209" i="9"/>
  <c r="I221" i="9" s="1"/>
  <c r="D209" i="9"/>
  <c r="I220" i="9" s="1"/>
  <c r="C209" i="9"/>
  <c r="I219" i="9" s="1"/>
  <c r="B209" i="9"/>
  <c r="I218" i="9" s="1"/>
  <c r="J218" i="9" s="1"/>
  <c r="G208" i="9"/>
  <c r="C223" i="9" s="1"/>
  <c r="D223" i="9" s="1"/>
  <c r="F208" i="9"/>
  <c r="C222" i="9" s="1"/>
  <c r="E208" i="9"/>
  <c r="C221" i="9" s="1"/>
  <c r="D221" i="9" s="1"/>
  <c r="D208" i="9"/>
  <c r="C220" i="9" s="1"/>
  <c r="C208" i="9"/>
  <c r="C219" i="9" s="1"/>
  <c r="D219" i="9" s="1"/>
  <c r="B208" i="9"/>
  <c r="C218" i="9" s="1"/>
  <c r="A206" i="9"/>
  <c r="AL188" i="9"/>
  <c r="AF188" i="9"/>
  <c r="Z188" i="9"/>
  <c r="T188" i="9"/>
  <c r="N188" i="9"/>
  <c r="H188" i="9"/>
  <c r="B188" i="9"/>
  <c r="AK187" i="9"/>
  <c r="AE187" i="9"/>
  <c r="Y187" i="9"/>
  <c r="S187" i="9"/>
  <c r="M187" i="9"/>
  <c r="G187" i="9"/>
  <c r="A187" i="9"/>
  <c r="AK186" i="9"/>
  <c r="AE186" i="9"/>
  <c r="Y186" i="9"/>
  <c r="S186" i="9"/>
  <c r="M186" i="9"/>
  <c r="G186" i="9"/>
  <c r="A186" i="9"/>
  <c r="AK185" i="9"/>
  <c r="AE185" i="9"/>
  <c r="Y185" i="9"/>
  <c r="S185" i="9"/>
  <c r="M185" i="9"/>
  <c r="G185" i="9"/>
  <c r="A185" i="9"/>
  <c r="AK184" i="9"/>
  <c r="AE184" i="9"/>
  <c r="Y184" i="9"/>
  <c r="S184" i="9"/>
  <c r="M184" i="9"/>
  <c r="G184" i="9"/>
  <c r="A184" i="9"/>
  <c r="AK183" i="9"/>
  <c r="AE183" i="9"/>
  <c r="Y183" i="9"/>
  <c r="S183" i="9"/>
  <c r="M183" i="9"/>
  <c r="G183" i="9"/>
  <c r="A183" i="9"/>
  <c r="AK182" i="9"/>
  <c r="AE182" i="9"/>
  <c r="Y182" i="9"/>
  <c r="S182" i="9"/>
  <c r="M182" i="9"/>
  <c r="G182" i="9"/>
  <c r="A182" i="9"/>
  <c r="G178" i="9"/>
  <c r="AM187" i="9" s="1"/>
  <c r="F178" i="9"/>
  <c r="AM186" i="9" s="1"/>
  <c r="E178" i="9"/>
  <c r="AM185" i="9" s="1"/>
  <c r="D178" i="9"/>
  <c r="AM184" i="9" s="1"/>
  <c r="C178" i="9"/>
  <c r="AM183" i="9" s="1"/>
  <c r="B178" i="9"/>
  <c r="AM182" i="9" s="1"/>
  <c r="G177" i="9"/>
  <c r="AG187" i="9" s="1"/>
  <c r="AH187" i="9" s="1"/>
  <c r="F177" i="9"/>
  <c r="AG186" i="9" s="1"/>
  <c r="E177" i="9"/>
  <c r="AG185" i="9" s="1"/>
  <c r="D177" i="9"/>
  <c r="AG184" i="9" s="1"/>
  <c r="C177" i="9"/>
  <c r="AG183" i="9" s="1"/>
  <c r="B177" i="9"/>
  <c r="AG182" i="9" s="1"/>
  <c r="G176" i="9"/>
  <c r="AA187" i="9" s="1"/>
  <c r="F176" i="9"/>
  <c r="AA186" i="9" s="1"/>
  <c r="E176" i="9"/>
  <c r="AA185" i="9" s="1"/>
  <c r="D176" i="9"/>
  <c r="AA184" i="9" s="1"/>
  <c r="C176" i="9"/>
  <c r="AA183" i="9" s="1"/>
  <c r="B176" i="9"/>
  <c r="AA182" i="9" s="1"/>
  <c r="G175" i="9"/>
  <c r="U187" i="9" s="1"/>
  <c r="F175" i="9"/>
  <c r="U186" i="9" s="1"/>
  <c r="E175" i="9"/>
  <c r="U185" i="9" s="1"/>
  <c r="D175" i="9"/>
  <c r="U184" i="9" s="1"/>
  <c r="C175" i="9"/>
  <c r="U183" i="9" s="1"/>
  <c r="B175" i="9"/>
  <c r="U182" i="9" s="1"/>
  <c r="G174" i="9"/>
  <c r="O187" i="9" s="1"/>
  <c r="F174" i="9"/>
  <c r="O186" i="9" s="1"/>
  <c r="E174" i="9"/>
  <c r="O185" i="9" s="1"/>
  <c r="D174" i="9"/>
  <c r="O184" i="9" s="1"/>
  <c r="C174" i="9"/>
  <c r="O183" i="9" s="1"/>
  <c r="B174" i="9"/>
  <c r="O182" i="9" s="1"/>
  <c r="Q182" i="9" s="1"/>
  <c r="G173" i="9"/>
  <c r="I187" i="9" s="1"/>
  <c r="F173" i="9"/>
  <c r="I186" i="9" s="1"/>
  <c r="E173" i="9"/>
  <c r="I185" i="9" s="1"/>
  <c r="D173" i="9"/>
  <c r="I184" i="9" s="1"/>
  <c r="C173" i="9"/>
  <c r="I183" i="9" s="1"/>
  <c r="B173" i="9"/>
  <c r="I182" i="9" s="1"/>
  <c r="G172" i="9"/>
  <c r="C187" i="9" s="1"/>
  <c r="F172" i="9"/>
  <c r="C186" i="9" s="1"/>
  <c r="E172" i="9"/>
  <c r="C185" i="9" s="1"/>
  <c r="D172" i="9"/>
  <c r="C184" i="9" s="1"/>
  <c r="C172" i="9"/>
  <c r="C183" i="9" s="1"/>
  <c r="B172" i="9"/>
  <c r="C182" i="9" s="1"/>
  <c r="D182" i="9" s="1"/>
  <c r="A170" i="9"/>
  <c r="AL152" i="9"/>
  <c r="AF152" i="9"/>
  <c r="Z152" i="9"/>
  <c r="T152" i="9"/>
  <c r="N152" i="9"/>
  <c r="H152" i="9"/>
  <c r="B152" i="9"/>
  <c r="AK151" i="9"/>
  <c r="AE151" i="9"/>
  <c r="Y151" i="9"/>
  <c r="S151" i="9"/>
  <c r="M151" i="9"/>
  <c r="G151" i="9"/>
  <c r="A151" i="9"/>
  <c r="AK150" i="9"/>
  <c r="AE150" i="9"/>
  <c r="Y150" i="9"/>
  <c r="S150" i="9"/>
  <c r="M150" i="9"/>
  <c r="G150" i="9"/>
  <c r="A150" i="9"/>
  <c r="AK149" i="9"/>
  <c r="AE149" i="9"/>
  <c r="Y149" i="9"/>
  <c r="S149" i="9"/>
  <c r="M149" i="9"/>
  <c r="G149" i="9"/>
  <c r="A149" i="9"/>
  <c r="AK148" i="9"/>
  <c r="AE148" i="9"/>
  <c r="Y148" i="9"/>
  <c r="S148" i="9"/>
  <c r="M148" i="9"/>
  <c r="G148" i="9"/>
  <c r="A148" i="9"/>
  <c r="AK147" i="9"/>
  <c r="AE147" i="9"/>
  <c r="Y147" i="9"/>
  <c r="S147" i="9"/>
  <c r="M147" i="9"/>
  <c r="G147" i="9"/>
  <c r="A147" i="9"/>
  <c r="AK146" i="9"/>
  <c r="AE146" i="9"/>
  <c r="Y146" i="9"/>
  <c r="S146" i="9"/>
  <c r="M146" i="9"/>
  <c r="G146" i="9"/>
  <c r="A146" i="9"/>
  <c r="G142" i="9"/>
  <c r="AM151" i="9" s="1"/>
  <c r="F142" i="9"/>
  <c r="AM150" i="9" s="1"/>
  <c r="E142" i="9"/>
  <c r="AM149" i="9" s="1"/>
  <c r="D142" i="9"/>
  <c r="AM148" i="9" s="1"/>
  <c r="AO148" i="9" s="1"/>
  <c r="C142" i="9"/>
  <c r="AM147" i="9" s="1"/>
  <c r="AO147" i="9" s="1"/>
  <c r="B142" i="9"/>
  <c r="AM146" i="9" s="1"/>
  <c r="AN146" i="9" s="1"/>
  <c r="G141" i="9"/>
  <c r="AG151" i="9" s="1"/>
  <c r="F141" i="9"/>
  <c r="AG150" i="9" s="1"/>
  <c r="E141" i="9"/>
  <c r="AG149" i="9" s="1"/>
  <c r="D141" i="9"/>
  <c r="AG148" i="9" s="1"/>
  <c r="C141" i="9"/>
  <c r="AG147" i="9" s="1"/>
  <c r="AI147" i="9" s="1"/>
  <c r="B141" i="9"/>
  <c r="AG146" i="9" s="1"/>
  <c r="G140" i="9"/>
  <c r="AA151" i="9" s="1"/>
  <c r="F140" i="9"/>
  <c r="AA150" i="9" s="1"/>
  <c r="E140" i="9"/>
  <c r="AA149" i="9" s="1"/>
  <c r="D140" i="9"/>
  <c r="AA148" i="9" s="1"/>
  <c r="AC148" i="9" s="1"/>
  <c r="C140" i="9"/>
  <c r="AA147" i="9" s="1"/>
  <c r="B140" i="9"/>
  <c r="AA146" i="9" s="1"/>
  <c r="AB146" i="9" s="1"/>
  <c r="G139" i="9"/>
  <c r="U151" i="9" s="1"/>
  <c r="F139" i="9"/>
  <c r="U150" i="9" s="1"/>
  <c r="E139" i="9"/>
  <c r="U149" i="9" s="1"/>
  <c r="D139" i="9"/>
  <c r="U148" i="9" s="1"/>
  <c r="W148" i="9" s="1"/>
  <c r="C139" i="9"/>
  <c r="U147" i="9" s="1"/>
  <c r="W147" i="9" s="1"/>
  <c r="B139" i="9"/>
  <c r="U146" i="9" s="1"/>
  <c r="G138" i="9"/>
  <c r="O151" i="9" s="1"/>
  <c r="F138" i="9"/>
  <c r="O150" i="9" s="1"/>
  <c r="E138" i="9"/>
  <c r="O149" i="9" s="1"/>
  <c r="D138" i="9"/>
  <c r="O148" i="9" s="1"/>
  <c r="Q148" i="9" s="1"/>
  <c r="C138" i="9"/>
  <c r="O147" i="9" s="1"/>
  <c r="Q147" i="9" s="1"/>
  <c r="B138" i="9"/>
  <c r="O146" i="9" s="1"/>
  <c r="G137" i="9"/>
  <c r="I151" i="9" s="1"/>
  <c r="F137" i="9"/>
  <c r="I150" i="9" s="1"/>
  <c r="E137" i="9"/>
  <c r="I149" i="9" s="1"/>
  <c r="K149" i="9" s="1"/>
  <c r="D137" i="9"/>
  <c r="I148" i="9" s="1"/>
  <c r="C137" i="9"/>
  <c r="I147" i="9" s="1"/>
  <c r="K147" i="9" s="1"/>
  <c r="B137" i="9"/>
  <c r="I146" i="9" s="1"/>
  <c r="G136" i="9"/>
  <c r="C151" i="9" s="1"/>
  <c r="F136" i="9"/>
  <c r="C150" i="9" s="1"/>
  <c r="E136" i="9"/>
  <c r="C149" i="9" s="1"/>
  <c r="E149" i="9" s="1"/>
  <c r="D136" i="9"/>
  <c r="C148" i="9" s="1"/>
  <c r="E148" i="9" s="1"/>
  <c r="C136" i="9"/>
  <c r="C147" i="9" s="1"/>
  <c r="B136" i="9"/>
  <c r="C146" i="9" s="1"/>
  <c r="A134" i="9"/>
  <c r="AL116" i="9"/>
  <c r="AF116" i="9"/>
  <c r="Z116" i="9"/>
  <c r="T116" i="9"/>
  <c r="N116" i="9"/>
  <c r="H116" i="9"/>
  <c r="B116" i="9"/>
  <c r="AK115" i="9"/>
  <c r="AE115" i="9"/>
  <c r="Y115" i="9"/>
  <c r="S115" i="9"/>
  <c r="M115" i="9"/>
  <c r="G115" i="9"/>
  <c r="A115" i="9"/>
  <c r="AK114" i="9"/>
  <c r="AE114" i="9"/>
  <c r="Y114" i="9"/>
  <c r="S114" i="9"/>
  <c r="M114" i="9"/>
  <c r="G114" i="9"/>
  <c r="A114" i="9"/>
  <c r="AK113" i="9"/>
  <c r="AE113" i="9"/>
  <c r="Y113" i="9"/>
  <c r="S113" i="9"/>
  <c r="M113" i="9"/>
  <c r="G113" i="9"/>
  <c r="A113" i="9"/>
  <c r="AK112" i="9"/>
  <c r="AE112" i="9"/>
  <c r="Y112" i="9"/>
  <c r="S112" i="9"/>
  <c r="M112" i="9"/>
  <c r="G112" i="9"/>
  <c r="A112" i="9"/>
  <c r="AK111" i="9"/>
  <c r="AE111" i="9"/>
  <c r="Y111" i="9"/>
  <c r="S111" i="9"/>
  <c r="M111" i="9"/>
  <c r="G111" i="9"/>
  <c r="A111" i="9"/>
  <c r="AK110" i="9"/>
  <c r="AE110" i="9"/>
  <c r="Y110" i="9"/>
  <c r="S110" i="9"/>
  <c r="M110" i="9"/>
  <c r="G110" i="9"/>
  <c r="A110" i="9"/>
  <c r="G106" i="9"/>
  <c r="AM115" i="9" s="1"/>
  <c r="AN115" i="9" s="1"/>
  <c r="F106" i="9"/>
  <c r="AM114" i="9" s="1"/>
  <c r="E106" i="9"/>
  <c r="AM113" i="9" s="1"/>
  <c r="D106" i="9"/>
  <c r="AM112" i="9" s="1"/>
  <c r="AN112" i="9" s="1"/>
  <c r="C106" i="9"/>
  <c r="AM111" i="9" s="1"/>
  <c r="AN111" i="9" s="1"/>
  <c r="B106" i="9"/>
  <c r="AM110" i="9" s="1"/>
  <c r="G105" i="9"/>
  <c r="AG115" i="9" s="1"/>
  <c r="AH115" i="9" s="1"/>
  <c r="F105" i="9"/>
  <c r="AG114" i="9" s="1"/>
  <c r="AH114" i="9" s="1"/>
  <c r="E105" i="9"/>
  <c r="AG113" i="9" s="1"/>
  <c r="D105" i="9"/>
  <c r="AG112" i="9" s="1"/>
  <c r="AH112" i="9" s="1"/>
  <c r="C105" i="9"/>
  <c r="AG111" i="9" s="1"/>
  <c r="AH111" i="9" s="1"/>
  <c r="B105" i="9"/>
  <c r="AG110" i="9" s="1"/>
  <c r="AH110" i="9" s="1"/>
  <c r="G104" i="9"/>
  <c r="AA115" i="9" s="1"/>
  <c r="F104" i="9"/>
  <c r="AA114" i="9" s="1"/>
  <c r="AB114" i="9" s="1"/>
  <c r="E104" i="9"/>
  <c r="AA113" i="9" s="1"/>
  <c r="AB113" i="9" s="1"/>
  <c r="D104" i="9"/>
  <c r="AA112" i="9" s="1"/>
  <c r="C104" i="9"/>
  <c r="AA111" i="9" s="1"/>
  <c r="B104" i="9"/>
  <c r="AA110" i="9" s="1"/>
  <c r="AB110" i="9" s="1"/>
  <c r="G103" i="9"/>
  <c r="U115" i="9" s="1"/>
  <c r="F103" i="9"/>
  <c r="U114" i="9" s="1"/>
  <c r="E103" i="9"/>
  <c r="U113" i="9" s="1"/>
  <c r="V113" i="9" s="1"/>
  <c r="D103" i="9"/>
  <c r="U112" i="9" s="1"/>
  <c r="V112" i="9" s="1"/>
  <c r="C103" i="9"/>
  <c r="U111" i="9" s="1"/>
  <c r="B103" i="9"/>
  <c r="U110" i="9" s="1"/>
  <c r="G102" i="9"/>
  <c r="O115" i="9" s="1"/>
  <c r="P115" i="9" s="1"/>
  <c r="F102" i="9"/>
  <c r="O114" i="9" s="1"/>
  <c r="E102" i="9"/>
  <c r="O113" i="9" s="1"/>
  <c r="D102" i="9"/>
  <c r="O112" i="9" s="1"/>
  <c r="P112" i="9" s="1"/>
  <c r="C102" i="9"/>
  <c r="O111" i="9" s="1"/>
  <c r="P111" i="9" s="1"/>
  <c r="B102" i="9"/>
  <c r="O110" i="9" s="1"/>
  <c r="G101" i="9"/>
  <c r="I115" i="9" s="1"/>
  <c r="J115" i="9" s="1"/>
  <c r="F101" i="9"/>
  <c r="I114" i="9" s="1"/>
  <c r="J114" i="9" s="1"/>
  <c r="E101" i="9"/>
  <c r="I113" i="9" s="1"/>
  <c r="D101" i="9"/>
  <c r="I112" i="9" s="1"/>
  <c r="J112" i="9" s="1"/>
  <c r="C101" i="9"/>
  <c r="I111" i="9" s="1"/>
  <c r="J111" i="9" s="1"/>
  <c r="B101" i="9"/>
  <c r="I110" i="9" s="1"/>
  <c r="J110" i="9" s="1"/>
  <c r="G100" i="9"/>
  <c r="C115" i="9" s="1"/>
  <c r="F100" i="9"/>
  <c r="C114" i="9" s="1"/>
  <c r="D114" i="9" s="1"/>
  <c r="E100" i="9"/>
  <c r="C113" i="9" s="1"/>
  <c r="D113" i="9" s="1"/>
  <c r="D100" i="9"/>
  <c r="C112" i="9" s="1"/>
  <c r="D112" i="9" s="1"/>
  <c r="C100" i="9"/>
  <c r="C111" i="9" s="1"/>
  <c r="B100" i="9"/>
  <c r="C110" i="9" s="1"/>
  <c r="D110" i="9" s="1"/>
  <c r="A98" i="9"/>
  <c r="AL80" i="9"/>
  <c r="AF80" i="9"/>
  <c r="Z80" i="9"/>
  <c r="T80" i="9"/>
  <c r="N80" i="9"/>
  <c r="H80" i="9"/>
  <c r="B80" i="9"/>
  <c r="AK79" i="9"/>
  <c r="AE79" i="9"/>
  <c r="Y79" i="9"/>
  <c r="S79" i="9"/>
  <c r="M79" i="9"/>
  <c r="G79" i="9"/>
  <c r="A79" i="9"/>
  <c r="AK78" i="9"/>
  <c r="AE78" i="9"/>
  <c r="Y78" i="9"/>
  <c r="S78" i="9"/>
  <c r="M78" i="9"/>
  <c r="G78" i="9"/>
  <c r="A78" i="9"/>
  <c r="AK77" i="9"/>
  <c r="AE77" i="9"/>
  <c r="Y77" i="9"/>
  <c r="S77" i="9"/>
  <c r="M77" i="9"/>
  <c r="G77" i="9"/>
  <c r="A77" i="9"/>
  <c r="AK76" i="9"/>
  <c r="AE76" i="9"/>
  <c r="Y76" i="9"/>
  <c r="S76" i="9"/>
  <c r="M76" i="9"/>
  <c r="G76" i="9"/>
  <c r="A76" i="9"/>
  <c r="AK75" i="9"/>
  <c r="AE75" i="9"/>
  <c r="Y75" i="9"/>
  <c r="S75" i="9"/>
  <c r="M75" i="9"/>
  <c r="G75" i="9"/>
  <c r="A75" i="9"/>
  <c r="AK74" i="9"/>
  <c r="AE74" i="9"/>
  <c r="Y74" i="9"/>
  <c r="S74" i="9"/>
  <c r="M74" i="9"/>
  <c r="G74" i="9"/>
  <c r="A74" i="9"/>
  <c r="G70" i="9"/>
  <c r="AM79" i="9" s="1"/>
  <c r="AN79" i="9" s="1"/>
  <c r="F70" i="9"/>
  <c r="AM78" i="9" s="1"/>
  <c r="AN78" i="9" s="1"/>
  <c r="E70" i="9"/>
  <c r="AM77" i="9" s="1"/>
  <c r="D70" i="9"/>
  <c r="AM76" i="9" s="1"/>
  <c r="AN76" i="9" s="1"/>
  <c r="C70" i="9"/>
  <c r="AM75" i="9" s="1"/>
  <c r="AN75" i="9" s="1"/>
  <c r="B70" i="9"/>
  <c r="AM74" i="9" s="1"/>
  <c r="AN74" i="9" s="1"/>
  <c r="G69" i="9"/>
  <c r="AG79" i="9" s="1"/>
  <c r="F69" i="9"/>
  <c r="AG78" i="9" s="1"/>
  <c r="AH78" i="9" s="1"/>
  <c r="E69" i="9"/>
  <c r="AG77" i="9" s="1"/>
  <c r="AH77" i="9" s="1"/>
  <c r="D69" i="9"/>
  <c r="AG76" i="9" s="1"/>
  <c r="C69" i="9"/>
  <c r="AG75" i="9" s="1"/>
  <c r="B69" i="9"/>
  <c r="AG74" i="9" s="1"/>
  <c r="AH74" i="9" s="1"/>
  <c r="G68" i="9"/>
  <c r="AA79" i="9" s="1"/>
  <c r="F68" i="9"/>
  <c r="AA78" i="9" s="1"/>
  <c r="E68" i="9"/>
  <c r="AA77" i="9" s="1"/>
  <c r="AB77" i="9" s="1"/>
  <c r="D68" i="9"/>
  <c r="AA76" i="9" s="1"/>
  <c r="AB76" i="9" s="1"/>
  <c r="C68" i="9"/>
  <c r="AA75" i="9" s="1"/>
  <c r="B68" i="9"/>
  <c r="AA74" i="9" s="1"/>
  <c r="G67" i="9"/>
  <c r="U79" i="9" s="1"/>
  <c r="V79" i="9" s="1"/>
  <c r="F67" i="9"/>
  <c r="U78" i="9" s="1"/>
  <c r="E67" i="9"/>
  <c r="U77" i="9" s="1"/>
  <c r="D67" i="9"/>
  <c r="U76" i="9" s="1"/>
  <c r="V76" i="9" s="1"/>
  <c r="C67" i="9"/>
  <c r="U75" i="9" s="1"/>
  <c r="V75" i="9" s="1"/>
  <c r="B67" i="9"/>
  <c r="U74" i="9" s="1"/>
  <c r="G66" i="9"/>
  <c r="O79" i="9" s="1"/>
  <c r="P79" i="9" s="1"/>
  <c r="F66" i="9"/>
  <c r="O78" i="9" s="1"/>
  <c r="P78" i="9" s="1"/>
  <c r="E66" i="9"/>
  <c r="O77" i="9" s="1"/>
  <c r="D66" i="9"/>
  <c r="O76" i="9" s="1"/>
  <c r="P76" i="9" s="1"/>
  <c r="C66" i="9"/>
  <c r="O75" i="9" s="1"/>
  <c r="P75" i="9" s="1"/>
  <c r="B66" i="9"/>
  <c r="O74" i="9" s="1"/>
  <c r="P74" i="9" s="1"/>
  <c r="G65" i="9"/>
  <c r="I79" i="9" s="1"/>
  <c r="F65" i="9"/>
  <c r="I78" i="9" s="1"/>
  <c r="J78" i="9" s="1"/>
  <c r="E65" i="9"/>
  <c r="I77" i="9" s="1"/>
  <c r="J77" i="9" s="1"/>
  <c r="D65" i="9"/>
  <c r="I76" i="9" s="1"/>
  <c r="C65" i="9"/>
  <c r="I75" i="9" s="1"/>
  <c r="B65" i="9"/>
  <c r="I74" i="9" s="1"/>
  <c r="J74" i="9" s="1"/>
  <c r="G64" i="9"/>
  <c r="C79" i="9" s="1"/>
  <c r="F64" i="9"/>
  <c r="C78" i="9" s="1"/>
  <c r="E64" i="9"/>
  <c r="C77" i="9" s="1"/>
  <c r="D77" i="9" s="1"/>
  <c r="D64" i="9"/>
  <c r="C76" i="9" s="1"/>
  <c r="D76" i="9" s="1"/>
  <c r="C64" i="9"/>
  <c r="C75" i="9" s="1"/>
  <c r="B64" i="9"/>
  <c r="C74" i="9" s="1"/>
  <c r="A62" i="9"/>
  <c r="I26" i="9"/>
  <c r="I25" i="9"/>
  <c r="I24" i="9"/>
  <c r="I23" i="9"/>
  <c r="I22" i="9"/>
  <c r="I21" i="9"/>
  <c r="I20" i="9"/>
  <c r="R19" i="9"/>
  <c r="P19" i="9"/>
  <c r="N19" i="9"/>
  <c r="L19" i="9"/>
  <c r="J19" i="9"/>
  <c r="B77" i="8"/>
  <c r="C76" i="8"/>
  <c r="E76" i="8" s="1"/>
  <c r="C75" i="8"/>
  <c r="E75" i="8" s="1"/>
  <c r="C74" i="8"/>
  <c r="E74" i="8" s="1"/>
  <c r="C73" i="8"/>
  <c r="E73" i="8" s="1"/>
  <c r="C72" i="8"/>
  <c r="E72" i="8" s="1"/>
  <c r="C71" i="8"/>
  <c r="E71" i="8" s="1"/>
  <c r="C70" i="8"/>
  <c r="E70" i="8" s="1"/>
  <c r="C69" i="8"/>
  <c r="E69" i="8" s="1"/>
  <c r="A69" i="8"/>
  <c r="A67" i="8"/>
  <c r="B63" i="8"/>
  <c r="C62" i="8"/>
  <c r="E62" i="8" s="1"/>
  <c r="C61" i="8"/>
  <c r="E61" i="8" s="1"/>
  <c r="C60" i="8"/>
  <c r="E60" i="8" s="1"/>
  <c r="C59" i="8"/>
  <c r="D59" i="8" s="1"/>
  <c r="C58" i="8"/>
  <c r="E58" i="8" s="1"/>
  <c r="C57" i="8"/>
  <c r="D57" i="8" s="1"/>
  <c r="C56" i="8"/>
  <c r="E56" i="8" s="1"/>
  <c r="C55" i="8"/>
  <c r="E55" i="8" s="1"/>
  <c r="A55" i="8"/>
  <c r="A53" i="8"/>
  <c r="B49" i="8"/>
  <c r="C48" i="8"/>
  <c r="E48" i="8" s="1"/>
  <c r="C47" i="8"/>
  <c r="D47" i="8" s="1"/>
  <c r="C46" i="8"/>
  <c r="E46" i="8" s="1"/>
  <c r="C45" i="8"/>
  <c r="E45" i="8" s="1"/>
  <c r="C44" i="8"/>
  <c r="E44" i="8" s="1"/>
  <c r="C43" i="8"/>
  <c r="E43" i="8" s="1"/>
  <c r="C42" i="8"/>
  <c r="D42" i="8" s="1"/>
  <c r="C41" i="8"/>
  <c r="E41" i="8" s="1"/>
  <c r="A41" i="8"/>
  <c r="A39" i="8"/>
  <c r="B35" i="8"/>
  <c r="C34" i="8"/>
  <c r="E34" i="8" s="1"/>
  <c r="C33" i="8"/>
  <c r="E33" i="8" s="1"/>
  <c r="C32" i="8"/>
  <c r="E32" i="8" s="1"/>
  <c r="C31" i="8"/>
  <c r="E31" i="8" s="1"/>
  <c r="C30" i="8"/>
  <c r="E30" i="8" s="1"/>
  <c r="C29" i="8"/>
  <c r="D29" i="8" s="1"/>
  <c r="C28" i="8"/>
  <c r="E28" i="8" s="1"/>
  <c r="C27" i="8"/>
  <c r="E27" i="8" s="1"/>
  <c r="A27" i="8"/>
  <c r="A25" i="8"/>
  <c r="A56" i="8"/>
  <c r="B308" i="7"/>
  <c r="C308" i="7"/>
  <c r="I318" i="7" s="1"/>
  <c r="K318" i="7" s="1"/>
  <c r="D308" i="7"/>
  <c r="I319" i="7" s="1"/>
  <c r="K319" i="7" s="1"/>
  <c r="E308" i="7"/>
  <c r="I320" i="7" s="1"/>
  <c r="K320" i="7" s="1"/>
  <c r="F308" i="7"/>
  <c r="I321" i="7" s="1"/>
  <c r="K321" i="7" s="1"/>
  <c r="G308" i="7"/>
  <c r="I322" i="7" s="1"/>
  <c r="K322" i="7" s="1"/>
  <c r="H308" i="7"/>
  <c r="I323" i="7" s="1"/>
  <c r="I308" i="7"/>
  <c r="I324" i="7" s="1"/>
  <c r="J324" i="7" s="1"/>
  <c r="J308" i="7"/>
  <c r="I325" i="7" s="1"/>
  <c r="K325" i="7" s="1"/>
  <c r="K308" i="7"/>
  <c r="L308" i="7"/>
  <c r="I327" i="7" s="1"/>
  <c r="M308" i="7"/>
  <c r="I328" i="7" s="1"/>
  <c r="J328" i="7" s="1"/>
  <c r="N308" i="7"/>
  <c r="I329" i="7" s="1"/>
  <c r="K329" i="7" s="1"/>
  <c r="O308" i="7"/>
  <c r="I330" i="7" s="1"/>
  <c r="K330" i="7" s="1"/>
  <c r="P308" i="7"/>
  <c r="I331" i="7" s="1"/>
  <c r="B309" i="7"/>
  <c r="O317" i="7" s="1"/>
  <c r="P317" i="7" s="1"/>
  <c r="C309" i="7"/>
  <c r="D309" i="7"/>
  <c r="O319" i="7" s="1"/>
  <c r="Q319" i="7" s="1"/>
  <c r="E309" i="7"/>
  <c r="O320" i="7" s="1"/>
  <c r="Q320" i="7" s="1"/>
  <c r="F309" i="7"/>
  <c r="O321" i="7" s="1"/>
  <c r="Q321" i="7" s="1"/>
  <c r="G309" i="7"/>
  <c r="O322" i="7" s="1"/>
  <c r="Q322" i="7" s="1"/>
  <c r="H309" i="7"/>
  <c r="O323" i="7" s="1"/>
  <c r="I309" i="7"/>
  <c r="O324" i="7" s="1"/>
  <c r="Q324" i="7" s="1"/>
  <c r="J309" i="7"/>
  <c r="O325" i="7" s="1"/>
  <c r="P325" i="7" s="1"/>
  <c r="K309" i="7"/>
  <c r="O326" i="7" s="1"/>
  <c r="Q326" i="7" s="1"/>
  <c r="L309" i="7"/>
  <c r="M309" i="7"/>
  <c r="O328" i="7" s="1"/>
  <c r="Q328" i="7" s="1"/>
  <c r="N309" i="7"/>
  <c r="O329" i="7" s="1"/>
  <c r="P329" i="7" s="1"/>
  <c r="O309" i="7"/>
  <c r="P309" i="7"/>
  <c r="O331" i="7" s="1"/>
  <c r="B310" i="7"/>
  <c r="U317" i="7" s="1"/>
  <c r="C310" i="7"/>
  <c r="U318" i="7" s="1"/>
  <c r="W318" i="7" s="1"/>
  <c r="D310" i="7"/>
  <c r="U319" i="7" s="1"/>
  <c r="W319" i="7" s="1"/>
  <c r="E310" i="7"/>
  <c r="U320" i="7" s="1"/>
  <c r="W320" i="7" s="1"/>
  <c r="F310" i="7"/>
  <c r="U321" i="7" s="1"/>
  <c r="W321" i="7" s="1"/>
  <c r="G310" i="7"/>
  <c r="U322" i="7" s="1"/>
  <c r="H310" i="7"/>
  <c r="I310" i="7"/>
  <c r="U324" i="7" s="1"/>
  <c r="W324" i="7" s="1"/>
  <c r="J310" i="7"/>
  <c r="U325" i="7" s="1"/>
  <c r="K310" i="7"/>
  <c r="U326" i="7" s="1"/>
  <c r="L310" i="7"/>
  <c r="M310" i="7"/>
  <c r="U328" i="7" s="1"/>
  <c r="W328" i="7" s="1"/>
  <c r="N310" i="7"/>
  <c r="U329" i="7" s="1"/>
  <c r="O310" i="7"/>
  <c r="U330" i="7" s="1"/>
  <c r="P310" i="7"/>
  <c r="U331" i="7" s="1"/>
  <c r="W331" i="7" s="1"/>
  <c r="B311" i="7"/>
  <c r="AA317" i="7" s="1"/>
  <c r="AB317" i="7" s="1"/>
  <c r="C311" i="7"/>
  <c r="AA318" i="7" s="1"/>
  <c r="AC318" i="7" s="1"/>
  <c r="D311" i="7"/>
  <c r="AA319" i="7" s="1"/>
  <c r="E311" i="7"/>
  <c r="AA320" i="7" s="1"/>
  <c r="AC320" i="7" s="1"/>
  <c r="F311" i="7"/>
  <c r="G311" i="7"/>
  <c r="AA322" i="7" s="1"/>
  <c r="AC322" i="7" s="1"/>
  <c r="H311" i="7"/>
  <c r="AA323" i="7" s="1"/>
  <c r="I311" i="7"/>
  <c r="J311" i="7"/>
  <c r="AA325" i="7" s="1"/>
  <c r="K311" i="7"/>
  <c r="AA326" i="7" s="1"/>
  <c r="AC326" i="7" s="1"/>
  <c r="L311" i="7"/>
  <c r="AA327" i="7" s="1"/>
  <c r="AB327" i="7" s="1"/>
  <c r="M311" i="7"/>
  <c r="AA328" i="7" s="1"/>
  <c r="AC328" i="7" s="1"/>
  <c r="N311" i="7"/>
  <c r="AA329" i="7" s="1"/>
  <c r="O311" i="7"/>
  <c r="AA330" i="7" s="1"/>
  <c r="AC330" i="7" s="1"/>
  <c r="P311" i="7"/>
  <c r="AA331" i="7" s="1"/>
  <c r="AB331" i="7" s="1"/>
  <c r="B312" i="7"/>
  <c r="AG317" i="7" s="1"/>
  <c r="C312" i="7"/>
  <c r="AG318" i="7" s="1"/>
  <c r="AI318" i="7" s="1"/>
  <c r="D312" i="7"/>
  <c r="AG319" i="7" s="1"/>
  <c r="E312" i="7"/>
  <c r="AG320" i="7" s="1"/>
  <c r="AI320" i="7" s="1"/>
  <c r="F312" i="7"/>
  <c r="G312" i="7"/>
  <c r="AG322" i="7" s="1"/>
  <c r="AI322" i="7" s="1"/>
  <c r="H312" i="7"/>
  <c r="AG323" i="7" s="1"/>
  <c r="I312" i="7"/>
  <c r="AG324" i="7" s="1"/>
  <c r="J312" i="7"/>
  <c r="AG325" i="7" s="1"/>
  <c r="AI325" i="7" s="1"/>
  <c r="K312" i="7"/>
  <c r="AG326" i="7" s="1"/>
  <c r="AI326" i="7" s="1"/>
  <c r="L312" i="7"/>
  <c r="AG327" i="7" s="1"/>
  <c r="M312" i="7"/>
  <c r="AG328" i="7" s="1"/>
  <c r="N312" i="7"/>
  <c r="AG329" i="7" s="1"/>
  <c r="AI329" i="7" s="1"/>
  <c r="O312" i="7"/>
  <c r="AG330" i="7" s="1"/>
  <c r="AI330" i="7" s="1"/>
  <c r="P312" i="7"/>
  <c r="AG331" i="7" s="1"/>
  <c r="B313" i="7"/>
  <c r="AM317" i="7" s="1"/>
  <c r="C313" i="7"/>
  <c r="AM318" i="7" s="1"/>
  <c r="AO318" i="7" s="1"/>
  <c r="D313" i="7"/>
  <c r="AM319" i="7" s="1"/>
  <c r="AO319" i="7" s="1"/>
  <c r="E313" i="7"/>
  <c r="AM320" i="7" s="1"/>
  <c r="AO320" i="7" s="1"/>
  <c r="F313" i="7"/>
  <c r="AM321" i="7" s="1"/>
  <c r="AO321" i="7" s="1"/>
  <c r="G313" i="7"/>
  <c r="H313" i="7"/>
  <c r="AM323" i="7" s="1"/>
  <c r="I313" i="7"/>
  <c r="AM324" i="7" s="1"/>
  <c r="AO324" i="7" s="1"/>
  <c r="J313" i="7"/>
  <c r="AM325" i="7" s="1"/>
  <c r="AN325" i="7" s="1"/>
  <c r="K313" i="7"/>
  <c r="AM326" i="7" s="1"/>
  <c r="AO326" i="7" s="1"/>
  <c r="L313" i="7"/>
  <c r="AM327" i="7" s="1"/>
  <c r="M313" i="7"/>
  <c r="AM328" i="7" s="1"/>
  <c r="AO328" i="7" s="1"/>
  <c r="N313" i="7"/>
  <c r="AM329" i="7" s="1"/>
  <c r="AN329" i="7" s="1"/>
  <c r="O313" i="7"/>
  <c r="AM330" i="7" s="1"/>
  <c r="AO330" i="7" s="1"/>
  <c r="P313" i="7"/>
  <c r="AM331" i="7" s="1"/>
  <c r="P307" i="7"/>
  <c r="C331" i="7" s="1"/>
  <c r="D331" i="7" s="1"/>
  <c r="O307" i="7"/>
  <c r="C330" i="7" s="1"/>
  <c r="N307" i="7"/>
  <c r="C329" i="7" s="1"/>
  <c r="M307" i="7"/>
  <c r="C328" i="7" s="1"/>
  <c r="E328" i="7" s="1"/>
  <c r="L307" i="7"/>
  <c r="C327" i="7" s="1"/>
  <c r="D327" i="7" s="1"/>
  <c r="K307" i="7"/>
  <c r="C326" i="7" s="1"/>
  <c r="J307" i="7"/>
  <c r="C325" i="7" s="1"/>
  <c r="I307" i="7"/>
  <c r="C324" i="7" s="1"/>
  <c r="E324" i="7" s="1"/>
  <c r="H307" i="7"/>
  <c r="C323" i="7" s="1"/>
  <c r="D323" i="7" s="1"/>
  <c r="G307" i="7"/>
  <c r="C322" i="7" s="1"/>
  <c r="E322" i="7" s="1"/>
  <c r="F307" i="7"/>
  <c r="E307" i="7"/>
  <c r="D307" i="7"/>
  <c r="C319" i="7" s="1"/>
  <c r="E319" i="7" s="1"/>
  <c r="C307" i="7"/>
  <c r="C318" i="7" s="1"/>
  <c r="E318" i="7" s="1"/>
  <c r="B307" i="7"/>
  <c r="C317" i="7" s="1"/>
  <c r="D317" i="7" s="1"/>
  <c r="A305" i="7"/>
  <c r="AL332" i="7"/>
  <c r="AF332" i="7"/>
  <c r="Z332" i="7"/>
  <c r="T332" i="7"/>
  <c r="N332" i="7"/>
  <c r="H332" i="7"/>
  <c r="B332" i="7"/>
  <c r="AK331" i="7"/>
  <c r="AE331" i="7"/>
  <c r="Y331" i="7"/>
  <c r="S331" i="7"/>
  <c r="M331" i="7"/>
  <c r="G331" i="7"/>
  <c r="A331" i="7"/>
  <c r="AK330" i="7"/>
  <c r="AE330" i="7"/>
  <c r="Y330" i="7"/>
  <c r="S330" i="7"/>
  <c r="M330" i="7"/>
  <c r="G330" i="7"/>
  <c r="A330" i="7"/>
  <c r="AK329" i="7"/>
  <c r="AE329" i="7"/>
  <c r="Y329" i="7"/>
  <c r="S329" i="7"/>
  <c r="M329" i="7"/>
  <c r="G329" i="7"/>
  <c r="A329" i="7"/>
  <c r="AK328" i="7"/>
  <c r="AE328" i="7"/>
  <c r="Y328" i="7"/>
  <c r="S328" i="7"/>
  <c r="M328" i="7"/>
  <c r="G328" i="7"/>
  <c r="A328" i="7"/>
  <c r="AK327" i="7"/>
  <c r="AE327" i="7"/>
  <c r="Y327" i="7"/>
  <c r="S327" i="7"/>
  <c r="M327" i="7"/>
  <c r="G327" i="7"/>
  <c r="A327" i="7"/>
  <c r="AK326" i="7"/>
  <c r="AE326" i="7"/>
  <c r="Y326" i="7"/>
  <c r="S326" i="7"/>
  <c r="M326" i="7"/>
  <c r="G326" i="7"/>
  <c r="A326" i="7"/>
  <c r="AK325" i="7"/>
  <c r="AE325" i="7"/>
  <c r="Y325" i="7"/>
  <c r="S325" i="7"/>
  <c r="M325" i="7"/>
  <c r="G325" i="7"/>
  <c r="A325" i="7"/>
  <c r="AK324" i="7"/>
  <c r="AE324" i="7"/>
  <c r="Y324" i="7"/>
  <c r="S324" i="7"/>
  <c r="M324" i="7"/>
  <c r="G324" i="7"/>
  <c r="A324" i="7"/>
  <c r="AK323" i="7"/>
  <c r="AE323" i="7"/>
  <c r="Y323" i="7"/>
  <c r="S323" i="7"/>
  <c r="M323" i="7"/>
  <c r="G323" i="7"/>
  <c r="A323" i="7"/>
  <c r="AK322" i="7"/>
  <c r="AE322" i="7"/>
  <c r="Y322" i="7"/>
  <c r="S322" i="7"/>
  <c r="M322" i="7"/>
  <c r="G322" i="7"/>
  <c r="A322" i="7"/>
  <c r="AK321" i="7"/>
  <c r="AE321" i="7"/>
  <c r="Y321" i="7"/>
  <c r="S321" i="7"/>
  <c r="M321" i="7"/>
  <c r="G321" i="7"/>
  <c r="A321" i="7"/>
  <c r="AK320" i="7"/>
  <c r="AE320" i="7"/>
  <c r="Y320" i="7"/>
  <c r="S320" i="7"/>
  <c r="M320" i="7"/>
  <c r="G320" i="7"/>
  <c r="A320" i="7"/>
  <c r="AK319" i="7"/>
  <c r="AE319" i="7"/>
  <c r="Y319" i="7"/>
  <c r="S319" i="7"/>
  <c r="M319" i="7"/>
  <c r="G319" i="7"/>
  <c r="A319" i="7"/>
  <c r="AK318" i="7"/>
  <c r="AE318" i="7"/>
  <c r="Y318" i="7"/>
  <c r="S318" i="7"/>
  <c r="M318" i="7"/>
  <c r="G318" i="7"/>
  <c r="A318" i="7"/>
  <c r="AK317" i="7"/>
  <c r="AE317" i="7"/>
  <c r="Y317" i="7"/>
  <c r="S317" i="7"/>
  <c r="M317" i="7"/>
  <c r="G317" i="7"/>
  <c r="A317" i="7"/>
  <c r="AM322" i="7"/>
  <c r="AO322" i="7" s="1"/>
  <c r="AG321" i="7"/>
  <c r="AI321" i="7" s="1"/>
  <c r="AA324" i="7"/>
  <c r="AC324" i="7" s="1"/>
  <c r="AA321" i="7"/>
  <c r="AC321" i="7" s="1"/>
  <c r="U327" i="7"/>
  <c r="W327" i="7" s="1"/>
  <c r="U323" i="7"/>
  <c r="W323" i="7" s="1"/>
  <c r="O330" i="7"/>
  <c r="Q330" i="7" s="1"/>
  <c r="O327" i="7"/>
  <c r="O318" i="7"/>
  <c r="Q318" i="7" s="1"/>
  <c r="I326" i="7"/>
  <c r="K326" i="7" s="1"/>
  <c r="I317" i="7"/>
  <c r="C321" i="7"/>
  <c r="E321" i="7" s="1"/>
  <c r="C320" i="7"/>
  <c r="E320" i="7" s="1"/>
  <c r="B263" i="7"/>
  <c r="I272" i="7" s="1"/>
  <c r="C263" i="7"/>
  <c r="I273" i="7" s="1"/>
  <c r="J273" i="7" s="1"/>
  <c r="D263" i="7"/>
  <c r="I274" i="7" s="1"/>
  <c r="J274" i="7" s="1"/>
  <c r="E263" i="7"/>
  <c r="I275" i="7" s="1"/>
  <c r="F263" i="7"/>
  <c r="I276" i="7" s="1"/>
  <c r="J276" i="7" s="1"/>
  <c r="G263" i="7"/>
  <c r="I277" i="7" s="1"/>
  <c r="H263" i="7"/>
  <c r="I278" i="7" s="1"/>
  <c r="J278" i="7" s="1"/>
  <c r="I263" i="7"/>
  <c r="I279" i="7" s="1"/>
  <c r="J263" i="7"/>
  <c r="I280" i="7" s="1"/>
  <c r="K263" i="7"/>
  <c r="I281" i="7" s="1"/>
  <c r="L263" i="7"/>
  <c r="I282" i="7" s="1"/>
  <c r="J282" i="7" s="1"/>
  <c r="M263" i="7"/>
  <c r="I283" i="7" s="1"/>
  <c r="J283" i="7" s="1"/>
  <c r="N263" i="7"/>
  <c r="I284" i="7" s="1"/>
  <c r="J284" i="7" s="1"/>
  <c r="O263" i="7"/>
  <c r="I285" i="7" s="1"/>
  <c r="P263" i="7"/>
  <c r="I286" i="7" s="1"/>
  <c r="J286" i="7" s="1"/>
  <c r="B264" i="7"/>
  <c r="O272" i="7" s="1"/>
  <c r="C264" i="7"/>
  <c r="O273" i="7" s="1"/>
  <c r="D264" i="7"/>
  <c r="O274" i="7" s="1"/>
  <c r="P274" i="7" s="1"/>
  <c r="E264" i="7"/>
  <c r="O275" i="7" s="1"/>
  <c r="P275" i="7" s="1"/>
  <c r="F264" i="7"/>
  <c r="O276" i="7" s="1"/>
  <c r="G264" i="7"/>
  <c r="O277" i="7" s="1"/>
  <c r="H264" i="7"/>
  <c r="O278" i="7" s="1"/>
  <c r="I264" i="7"/>
  <c r="O279" i="7" s="1"/>
  <c r="P279" i="7" s="1"/>
  <c r="J264" i="7"/>
  <c r="O280" i="7" s="1"/>
  <c r="K264" i="7"/>
  <c r="O281" i="7" s="1"/>
  <c r="L264" i="7"/>
  <c r="O282" i="7" s="1"/>
  <c r="M264" i="7"/>
  <c r="O283" i="7" s="1"/>
  <c r="P283" i="7" s="1"/>
  <c r="N264" i="7"/>
  <c r="O284" i="7" s="1"/>
  <c r="O264" i="7"/>
  <c r="O285" i="7" s="1"/>
  <c r="P264" i="7"/>
  <c r="O286" i="7" s="1"/>
  <c r="P286" i="7" s="1"/>
  <c r="B265" i="7"/>
  <c r="U272" i="7" s="1"/>
  <c r="V272" i="7" s="1"/>
  <c r="C265" i="7"/>
  <c r="U273" i="7" s="1"/>
  <c r="D265" i="7"/>
  <c r="U274" i="7" s="1"/>
  <c r="V274" i="7" s="1"/>
  <c r="E265" i="7"/>
  <c r="U275" i="7" s="1"/>
  <c r="F265" i="7"/>
  <c r="U276" i="7" s="1"/>
  <c r="V276" i="7" s="1"/>
  <c r="G265" i="7"/>
  <c r="U277" i="7" s="1"/>
  <c r="H265" i="7"/>
  <c r="U278" i="7" s="1"/>
  <c r="I265" i="7"/>
  <c r="U279" i="7" s="1"/>
  <c r="V279" i="7" s="1"/>
  <c r="J265" i="7"/>
  <c r="U280" i="7" s="1"/>
  <c r="V280" i="7" s="1"/>
  <c r="K265" i="7"/>
  <c r="U281" i="7" s="1"/>
  <c r="L265" i="7"/>
  <c r="U282" i="7" s="1"/>
  <c r="V282" i="7" s="1"/>
  <c r="M265" i="7"/>
  <c r="U283" i="7" s="1"/>
  <c r="N265" i="7"/>
  <c r="U284" i="7" s="1"/>
  <c r="O265" i="7"/>
  <c r="U285" i="7" s="1"/>
  <c r="P265" i="7"/>
  <c r="U286" i="7" s="1"/>
  <c r="V286" i="7" s="1"/>
  <c r="B266" i="7"/>
  <c r="AA272" i="7" s="1"/>
  <c r="C266" i="7"/>
  <c r="AA273" i="7" s="1"/>
  <c r="AB273" i="7" s="1"/>
  <c r="D266" i="7"/>
  <c r="AA274" i="7" s="1"/>
  <c r="E266" i="7"/>
  <c r="AA275" i="7" s="1"/>
  <c r="F266" i="7"/>
  <c r="AA276" i="7" s="1"/>
  <c r="AB276" i="7" s="1"/>
  <c r="G266" i="7"/>
  <c r="AA277" i="7" s="1"/>
  <c r="AB277" i="7" s="1"/>
  <c r="H266" i="7"/>
  <c r="AA278" i="7" s="1"/>
  <c r="I266" i="7"/>
  <c r="AA279" i="7" s="1"/>
  <c r="J266" i="7"/>
  <c r="AA280" i="7" s="1"/>
  <c r="K266" i="7"/>
  <c r="AA281" i="7" s="1"/>
  <c r="AB281" i="7" s="1"/>
  <c r="L266" i="7"/>
  <c r="AA282" i="7" s="1"/>
  <c r="M266" i="7"/>
  <c r="AA283" i="7" s="1"/>
  <c r="AB283" i="7" s="1"/>
  <c r="N266" i="7"/>
  <c r="AA284" i="7" s="1"/>
  <c r="AC284" i="7" s="1"/>
  <c r="O266" i="7"/>
  <c r="AA285" i="7" s="1"/>
  <c r="P266" i="7"/>
  <c r="AA286" i="7" s="1"/>
  <c r="B267" i="7"/>
  <c r="AG272" i="7" s="1"/>
  <c r="C267" i="7"/>
  <c r="AG273" i="7" s="1"/>
  <c r="D267" i="7"/>
  <c r="AG274" i="7" s="1"/>
  <c r="AH274" i="7" s="1"/>
  <c r="E267" i="7"/>
  <c r="AG275" i="7" s="1"/>
  <c r="F267" i="7"/>
  <c r="AG276" i="7" s="1"/>
  <c r="G267" i="7"/>
  <c r="AG277" i="7" s="1"/>
  <c r="H267" i="7"/>
  <c r="AG278" i="7" s="1"/>
  <c r="AH278" i="7" s="1"/>
  <c r="I267" i="7"/>
  <c r="AG279" i="7" s="1"/>
  <c r="AH279" i="7" s="1"/>
  <c r="J267" i="7"/>
  <c r="AG280" i="7" s="1"/>
  <c r="K267" i="7"/>
  <c r="AG281" i="7" s="1"/>
  <c r="L267" i="7"/>
  <c r="AG282" i="7" s="1"/>
  <c r="AH282" i="7" s="1"/>
  <c r="M267" i="7"/>
  <c r="AG283" i="7" s="1"/>
  <c r="AH283" i="7" s="1"/>
  <c r="N267" i="7"/>
  <c r="AG284" i="7" s="1"/>
  <c r="AI284" i="7" s="1"/>
  <c r="O267" i="7"/>
  <c r="AG285" i="7" s="1"/>
  <c r="P267" i="7"/>
  <c r="AG286" i="7" s="1"/>
  <c r="B268" i="7"/>
  <c r="AM272" i="7" s="1"/>
  <c r="AN272" i="7" s="1"/>
  <c r="C268" i="7"/>
  <c r="AM273" i="7" s="1"/>
  <c r="D268" i="7"/>
  <c r="AM274" i="7" s="1"/>
  <c r="AN274" i="7" s="1"/>
  <c r="E268" i="7"/>
  <c r="AM275" i="7" s="1"/>
  <c r="AN275" i="7" s="1"/>
  <c r="F268" i="7"/>
  <c r="AM276" i="7" s="1"/>
  <c r="G268" i="7"/>
  <c r="AM277" i="7" s="1"/>
  <c r="H268" i="7"/>
  <c r="AM278" i="7" s="1"/>
  <c r="AN278" i="7" s="1"/>
  <c r="I268" i="7"/>
  <c r="AM279" i="7" s="1"/>
  <c r="AN279" i="7" s="1"/>
  <c r="J268" i="7"/>
  <c r="AM280" i="7" s="1"/>
  <c r="AN280" i="7" s="1"/>
  <c r="K268" i="7"/>
  <c r="AM281" i="7" s="1"/>
  <c r="L268" i="7"/>
  <c r="AM282" i="7" s="1"/>
  <c r="AN282" i="7" s="1"/>
  <c r="M268" i="7"/>
  <c r="AM283" i="7" s="1"/>
  <c r="N268" i="7"/>
  <c r="AM284" i="7" s="1"/>
  <c r="O268" i="7"/>
  <c r="AM285" i="7" s="1"/>
  <c r="P268" i="7"/>
  <c r="AM286" i="7" s="1"/>
  <c r="P262" i="7"/>
  <c r="C286" i="7" s="1"/>
  <c r="O262" i="7"/>
  <c r="C285" i="7" s="1"/>
  <c r="D285" i="7" s="1"/>
  <c r="N262" i="7"/>
  <c r="C284" i="7" s="1"/>
  <c r="M262" i="7"/>
  <c r="C283" i="7" s="1"/>
  <c r="D283" i="7" s="1"/>
  <c r="L262" i="7"/>
  <c r="C282" i="7" s="1"/>
  <c r="K262" i="7"/>
  <c r="C281" i="7" s="1"/>
  <c r="D281" i="7" s="1"/>
  <c r="J262" i="7"/>
  <c r="C280" i="7" s="1"/>
  <c r="I262" i="7"/>
  <c r="C279" i="7" s="1"/>
  <c r="D279" i="7" s="1"/>
  <c r="H262" i="7"/>
  <c r="C278" i="7" s="1"/>
  <c r="G262" i="7"/>
  <c r="C277" i="7" s="1"/>
  <c r="D277" i="7" s="1"/>
  <c r="F262" i="7"/>
  <c r="C276" i="7" s="1"/>
  <c r="D276" i="7" s="1"/>
  <c r="E262" i="7"/>
  <c r="C275" i="7" s="1"/>
  <c r="D262" i="7"/>
  <c r="C274" i="7" s="1"/>
  <c r="C262" i="7"/>
  <c r="C273" i="7" s="1"/>
  <c r="D273" i="7" s="1"/>
  <c r="B262" i="7"/>
  <c r="C272" i="7" s="1"/>
  <c r="A260" i="7"/>
  <c r="A272" i="7"/>
  <c r="G272" i="7"/>
  <c r="M272" i="7"/>
  <c r="S272" i="7"/>
  <c r="Y272" i="7"/>
  <c r="AE272" i="7"/>
  <c r="AK272" i="7"/>
  <c r="A273" i="7"/>
  <c r="G273" i="7"/>
  <c r="M273" i="7"/>
  <c r="S273" i="7"/>
  <c r="Y273" i="7"/>
  <c r="AE273" i="7"/>
  <c r="AK273" i="7"/>
  <c r="A274" i="7"/>
  <c r="G274" i="7"/>
  <c r="M274" i="7"/>
  <c r="S274" i="7"/>
  <c r="Y274" i="7"/>
  <c r="AE274" i="7"/>
  <c r="AK274" i="7"/>
  <c r="A275" i="7"/>
  <c r="G275" i="7"/>
  <c r="M275" i="7"/>
  <c r="S275" i="7"/>
  <c r="Y275" i="7"/>
  <c r="AE275" i="7"/>
  <c r="AK275" i="7"/>
  <c r="A276" i="7"/>
  <c r="G276" i="7"/>
  <c r="M276" i="7"/>
  <c r="S276" i="7"/>
  <c r="Y276" i="7"/>
  <c r="AE276" i="7"/>
  <c r="AK276" i="7"/>
  <c r="A277" i="7"/>
  <c r="G277" i="7"/>
  <c r="M277" i="7"/>
  <c r="S277" i="7"/>
  <c r="Y277" i="7"/>
  <c r="AE277" i="7"/>
  <c r="AK277" i="7"/>
  <c r="A278" i="7"/>
  <c r="G278" i="7"/>
  <c r="M278" i="7"/>
  <c r="S278" i="7"/>
  <c r="Y278" i="7"/>
  <c r="AE278" i="7"/>
  <c r="AK278" i="7"/>
  <c r="A279" i="7"/>
  <c r="G279" i="7"/>
  <c r="M279" i="7"/>
  <c r="S279" i="7"/>
  <c r="Y279" i="7"/>
  <c r="AE279" i="7"/>
  <c r="AK279" i="7"/>
  <c r="A280" i="7"/>
  <c r="G280" i="7"/>
  <c r="M280" i="7"/>
  <c r="S280" i="7"/>
  <c r="Y280" i="7"/>
  <c r="AE280" i="7"/>
  <c r="AK280" i="7"/>
  <c r="A281" i="7"/>
  <c r="G281" i="7"/>
  <c r="M281" i="7"/>
  <c r="S281" i="7"/>
  <c r="Y281" i="7"/>
  <c r="AE281" i="7"/>
  <c r="AK281" i="7"/>
  <c r="A282" i="7"/>
  <c r="G282" i="7"/>
  <c r="M282" i="7"/>
  <c r="S282" i="7"/>
  <c r="Y282" i="7"/>
  <c r="AE282" i="7"/>
  <c r="AK282" i="7"/>
  <c r="A283" i="7"/>
  <c r="G283" i="7"/>
  <c r="M283" i="7"/>
  <c r="S283" i="7"/>
  <c r="Y283" i="7"/>
  <c r="AE283" i="7"/>
  <c r="AK283" i="7"/>
  <c r="A284" i="7"/>
  <c r="G284" i="7"/>
  <c r="M284" i="7"/>
  <c r="S284" i="7"/>
  <c r="Y284" i="7"/>
  <c r="AE284" i="7"/>
  <c r="AK284" i="7"/>
  <c r="A285" i="7"/>
  <c r="G285" i="7"/>
  <c r="M285" i="7"/>
  <c r="S285" i="7"/>
  <c r="Y285" i="7"/>
  <c r="AE285" i="7"/>
  <c r="AK285" i="7"/>
  <c r="A286" i="7"/>
  <c r="G286" i="7"/>
  <c r="M286" i="7"/>
  <c r="S286" i="7"/>
  <c r="Y286" i="7"/>
  <c r="AE286" i="7"/>
  <c r="AK286" i="7"/>
  <c r="B287" i="7"/>
  <c r="H287" i="7"/>
  <c r="N287" i="7"/>
  <c r="T287" i="7"/>
  <c r="Z287" i="7"/>
  <c r="AF287" i="7"/>
  <c r="AL287" i="7"/>
  <c r="B218" i="7"/>
  <c r="I227" i="7" s="1"/>
  <c r="C218" i="7"/>
  <c r="I228" i="7" s="1"/>
  <c r="K228" i="7" s="1"/>
  <c r="D218" i="7"/>
  <c r="I229" i="7" s="1"/>
  <c r="K229" i="7" s="1"/>
  <c r="E218" i="7"/>
  <c r="I230" i="7" s="1"/>
  <c r="K230" i="7" s="1"/>
  <c r="F218" i="7"/>
  <c r="I231" i="7" s="1"/>
  <c r="K231" i="7" s="1"/>
  <c r="G218" i="7"/>
  <c r="I232" i="7" s="1"/>
  <c r="K232" i="7" s="1"/>
  <c r="H218" i="7"/>
  <c r="I233" i="7" s="1"/>
  <c r="I218" i="7"/>
  <c r="I234" i="7" s="1"/>
  <c r="J234" i="7" s="1"/>
  <c r="J218" i="7"/>
  <c r="I235" i="7" s="1"/>
  <c r="K235" i="7" s="1"/>
  <c r="K218" i="7"/>
  <c r="I236" i="7" s="1"/>
  <c r="K236" i="7" s="1"/>
  <c r="L218" i="7"/>
  <c r="I237" i="7" s="1"/>
  <c r="M218" i="7"/>
  <c r="I238" i="7" s="1"/>
  <c r="J238" i="7" s="1"/>
  <c r="N218" i="7"/>
  <c r="I239" i="7" s="1"/>
  <c r="K239" i="7" s="1"/>
  <c r="O218" i="7"/>
  <c r="I240" i="7" s="1"/>
  <c r="K240" i="7" s="1"/>
  <c r="P218" i="7"/>
  <c r="I241" i="7" s="1"/>
  <c r="B219" i="7"/>
  <c r="O227" i="7" s="1"/>
  <c r="P227" i="7" s="1"/>
  <c r="C219" i="7"/>
  <c r="O228" i="7" s="1"/>
  <c r="Q228" i="7" s="1"/>
  <c r="D219" i="7"/>
  <c r="O229" i="7" s="1"/>
  <c r="Q229" i="7" s="1"/>
  <c r="E219" i="7"/>
  <c r="O230" i="7" s="1"/>
  <c r="Q230" i="7" s="1"/>
  <c r="F219" i="7"/>
  <c r="O231" i="7" s="1"/>
  <c r="Q231" i="7" s="1"/>
  <c r="G219" i="7"/>
  <c r="O232" i="7" s="1"/>
  <c r="Q232" i="7" s="1"/>
  <c r="H219" i="7"/>
  <c r="O233" i="7" s="1"/>
  <c r="I219" i="7"/>
  <c r="O234" i="7" s="1"/>
  <c r="Q234" i="7" s="1"/>
  <c r="J219" i="7"/>
  <c r="O235" i="7" s="1"/>
  <c r="P235" i="7" s="1"/>
  <c r="K219" i="7"/>
  <c r="O236" i="7" s="1"/>
  <c r="L219" i="7"/>
  <c r="O237" i="7" s="1"/>
  <c r="M219" i="7"/>
  <c r="O238" i="7" s="1"/>
  <c r="Q238" i="7" s="1"/>
  <c r="N219" i="7"/>
  <c r="O239" i="7" s="1"/>
  <c r="P239" i="7" s="1"/>
  <c r="O219" i="7"/>
  <c r="O240" i="7" s="1"/>
  <c r="Q240" i="7" s="1"/>
  <c r="P219" i="7"/>
  <c r="O241" i="7" s="1"/>
  <c r="B220" i="7"/>
  <c r="U227" i="7" s="1"/>
  <c r="C220" i="7"/>
  <c r="U228" i="7" s="1"/>
  <c r="W228" i="7" s="1"/>
  <c r="D220" i="7"/>
  <c r="U229" i="7" s="1"/>
  <c r="W229" i="7" s="1"/>
  <c r="E220" i="7"/>
  <c r="U230" i="7" s="1"/>
  <c r="W230" i="7" s="1"/>
  <c r="F220" i="7"/>
  <c r="U231" i="7" s="1"/>
  <c r="W231" i="7" s="1"/>
  <c r="G220" i="7"/>
  <c r="U232" i="7" s="1"/>
  <c r="V232" i="7" s="1"/>
  <c r="H220" i="7"/>
  <c r="U233" i="7" s="1"/>
  <c r="W233" i="7" s="1"/>
  <c r="I220" i="7"/>
  <c r="U234" i="7" s="1"/>
  <c r="W234" i="7" s="1"/>
  <c r="J220" i="7"/>
  <c r="U235" i="7" s="1"/>
  <c r="K220" i="7"/>
  <c r="U236" i="7" s="1"/>
  <c r="V236" i="7" s="1"/>
  <c r="L220" i="7"/>
  <c r="U237" i="7" s="1"/>
  <c r="W237" i="7" s="1"/>
  <c r="M220" i="7"/>
  <c r="U238" i="7" s="1"/>
  <c r="W238" i="7" s="1"/>
  <c r="N220" i="7"/>
  <c r="U239" i="7" s="1"/>
  <c r="O220" i="7"/>
  <c r="U240" i="7" s="1"/>
  <c r="V240" i="7" s="1"/>
  <c r="P220" i="7"/>
  <c r="U241" i="7" s="1"/>
  <c r="W241" i="7" s="1"/>
  <c r="B221" i="7"/>
  <c r="AA227" i="7" s="1"/>
  <c r="AB227" i="7" s="1"/>
  <c r="C221" i="7"/>
  <c r="AA228" i="7" s="1"/>
  <c r="AC228" i="7" s="1"/>
  <c r="D221" i="7"/>
  <c r="AA229" i="7" s="1"/>
  <c r="AC229" i="7" s="1"/>
  <c r="E221" i="7"/>
  <c r="AA230" i="7" s="1"/>
  <c r="AC230" i="7" s="1"/>
  <c r="F221" i="7"/>
  <c r="AA231" i="7" s="1"/>
  <c r="AC231" i="7" s="1"/>
  <c r="G221" i="7"/>
  <c r="AA232" i="7" s="1"/>
  <c r="AC232" i="7" s="1"/>
  <c r="H221" i="7"/>
  <c r="AA233" i="7" s="1"/>
  <c r="AB233" i="7" s="1"/>
  <c r="I221" i="7"/>
  <c r="AA234" i="7" s="1"/>
  <c r="AC234" i="7" s="1"/>
  <c r="J221" i="7"/>
  <c r="AA235" i="7" s="1"/>
  <c r="K221" i="7"/>
  <c r="AA236" i="7" s="1"/>
  <c r="AC236" i="7" s="1"/>
  <c r="L221" i="7"/>
  <c r="AA237" i="7" s="1"/>
  <c r="AB237" i="7" s="1"/>
  <c r="M221" i="7"/>
  <c r="AA238" i="7" s="1"/>
  <c r="AC238" i="7" s="1"/>
  <c r="N221" i="7"/>
  <c r="AA239" i="7" s="1"/>
  <c r="O221" i="7"/>
  <c r="AA240" i="7" s="1"/>
  <c r="AC240" i="7" s="1"/>
  <c r="P221" i="7"/>
  <c r="AA241" i="7" s="1"/>
  <c r="AB241" i="7" s="1"/>
  <c r="B222" i="7"/>
  <c r="AG227" i="7" s="1"/>
  <c r="C222" i="7"/>
  <c r="AG228" i="7" s="1"/>
  <c r="AI228" i="7" s="1"/>
  <c r="D222" i="7"/>
  <c r="AG229" i="7" s="1"/>
  <c r="AI229" i="7" s="1"/>
  <c r="E222" i="7"/>
  <c r="AG230" i="7" s="1"/>
  <c r="AI230" i="7" s="1"/>
  <c r="F222" i="7"/>
  <c r="AG231" i="7" s="1"/>
  <c r="AI231" i="7" s="1"/>
  <c r="G222" i="7"/>
  <c r="AG232" i="7" s="1"/>
  <c r="AI232" i="7" s="1"/>
  <c r="H222" i="7"/>
  <c r="AG233" i="7" s="1"/>
  <c r="I222" i="7"/>
  <c r="AG234" i="7" s="1"/>
  <c r="AH234" i="7" s="1"/>
  <c r="J222" i="7"/>
  <c r="AG235" i="7" s="1"/>
  <c r="AI235" i="7" s="1"/>
  <c r="K222" i="7"/>
  <c r="AG236" i="7" s="1"/>
  <c r="AI236" i="7" s="1"/>
  <c r="L222" i="7"/>
  <c r="AG237" i="7" s="1"/>
  <c r="M222" i="7"/>
  <c r="AG238" i="7" s="1"/>
  <c r="AH238" i="7" s="1"/>
  <c r="N222" i="7"/>
  <c r="AG239" i="7" s="1"/>
  <c r="AI239" i="7" s="1"/>
  <c r="O222" i="7"/>
  <c r="AG240" i="7" s="1"/>
  <c r="AI240" i="7" s="1"/>
  <c r="P222" i="7"/>
  <c r="AG241" i="7" s="1"/>
  <c r="B223" i="7"/>
  <c r="AM227" i="7" s="1"/>
  <c r="C223" i="7"/>
  <c r="AM228" i="7" s="1"/>
  <c r="AO228" i="7" s="1"/>
  <c r="D223" i="7"/>
  <c r="AM229" i="7" s="1"/>
  <c r="AO229" i="7" s="1"/>
  <c r="E223" i="7"/>
  <c r="AM230" i="7" s="1"/>
  <c r="AO230" i="7" s="1"/>
  <c r="F223" i="7"/>
  <c r="AM231" i="7" s="1"/>
  <c r="AO231" i="7" s="1"/>
  <c r="G223" i="7"/>
  <c r="AM232" i="7" s="1"/>
  <c r="AO232" i="7" s="1"/>
  <c r="H223" i="7"/>
  <c r="AM233" i="7" s="1"/>
  <c r="I223" i="7"/>
  <c r="AM234" i="7" s="1"/>
  <c r="AO234" i="7" s="1"/>
  <c r="J223" i="7"/>
  <c r="AM235" i="7" s="1"/>
  <c r="AN235" i="7" s="1"/>
  <c r="K223" i="7"/>
  <c r="AM236" i="7" s="1"/>
  <c r="AO236" i="7" s="1"/>
  <c r="L223" i="7"/>
  <c r="AM237" i="7" s="1"/>
  <c r="M223" i="7"/>
  <c r="AM238" i="7" s="1"/>
  <c r="AO238" i="7" s="1"/>
  <c r="N223" i="7"/>
  <c r="AM239" i="7" s="1"/>
  <c r="AN239" i="7" s="1"/>
  <c r="O223" i="7"/>
  <c r="AM240" i="7" s="1"/>
  <c r="AO240" i="7" s="1"/>
  <c r="P223" i="7"/>
  <c r="AM241" i="7" s="1"/>
  <c r="P217" i="7"/>
  <c r="C241" i="7" s="1"/>
  <c r="D241" i="7" s="1"/>
  <c r="O217" i="7"/>
  <c r="C240" i="7" s="1"/>
  <c r="N217" i="7"/>
  <c r="C239" i="7" s="1"/>
  <c r="M217" i="7"/>
  <c r="C238" i="7" s="1"/>
  <c r="E238" i="7" s="1"/>
  <c r="L217" i="7"/>
  <c r="C237" i="7" s="1"/>
  <c r="D237" i="7" s="1"/>
  <c r="K217" i="7"/>
  <c r="C236" i="7" s="1"/>
  <c r="J217" i="7"/>
  <c r="C235" i="7" s="1"/>
  <c r="I217" i="7"/>
  <c r="C234" i="7" s="1"/>
  <c r="E234" i="7" s="1"/>
  <c r="H217" i="7"/>
  <c r="C233" i="7" s="1"/>
  <c r="D233" i="7" s="1"/>
  <c r="G217" i="7"/>
  <c r="C232" i="7" s="1"/>
  <c r="E232" i="7" s="1"/>
  <c r="F217" i="7"/>
  <c r="C231" i="7" s="1"/>
  <c r="E231" i="7" s="1"/>
  <c r="E217" i="7"/>
  <c r="C230" i="7" s="1"/>
  <c r="E230" i="7" s="1"/>
  <c r="D217" i="7"/>
  <c r="C229" i="7" s="1"/>
  <c r="E229" i="7" s="1"/>
  <c r="C217" i="7"/>
  <c r="C228" i="7" s="1"/>
  <c r="E228" i="7" s="1"/>
  <c r="B217" i="7"/>
  <c r="C227" i="7" s="1"/>
  <c r="D227" i="7" s="1"/>
  <c r="A215" i="7"/>
  <c r="AL242" i="7"/>
  <c r="AF242" i="7"/>
  <c r="Z242" i="7"/>
  <c r="T242" i="7"/>
  <c r="N242" i="7"/>
  <c r="H242" i="7"/>
  <c r="B242" i="7"/>
  <c r="AK241" i="7"/>
  <c r="AE241" i="7"/>
  <c r="Y241" i="7"/>
  <c r="S241" i="7"/>
  <c r="M241" i="7"/>
  <c r="G241" i="7"/>
  <c r="A241" i="7"/>
  <c r="AK240" i="7"/>
  <c r="AE240" i="7"/>
  <c r="Y240" i="7"/>
  <c r="S240" i="7"/>
  <c r="M240" i="7"/>
  <c r="G240" i="7"/>
  <c r="A240" i="7"/>
  <c r="AK239" i="7"/>
  <c r="AE239" i="7"/>
  <c r="Y239" i="7"/>
  <c r="S239" i="7"/>
  <c r="M239" i="7"/>
  <c r="G239" i="7"/>
  <c r="A239" i="7"/>
  <c r="AK238" i="7"/>
  <c r="AE238" i="7"/>
  <c r="Y238" i="7"/>
  <c r="S238" i="7"/>
  <c r="M238" i="7"/>
  <c r="G238" i="7"/>
  <c r="A238" i="7"/>
  <c r="AK237" i="7"/>
  <c r="AE237" i="7"/>
  <c r="Y237" i="7"/>
  <c r="S237" i="7"/>
  <c r="M237" i="7"/>
  <c r="G237" i="7"/>
  <c r="A237" i="7"/>
  <c r="AK236" i="7"/>
  <c r="AE236" i="7"/>
  <c r="Y236" i="7"/>
  <c r="S236" i="7"/>
  <c r="M236" i="7"/>
  <c r="G236" i="7"/>
  <c r="A236" i="7"/>
  <c r="AK235" i="7"/>
  <c r="AE235" i="7"/>
  <c r="Y235" i="7"/>
  <c r="S235" i="7"/>
  <c r="M235" i="7"/>
  <c r="G235" i="7"/>
  <c r="A235" i="7"/>
  <c r="AK234" i="7"/>
  <c r="AE234" i="7"/>
  <c r="Y234" i="7"/>
  <c r="S234" i="7"/>
  <c r="M234" i="7"/>
  <c r="G234" i="7"/>
  <c r="A234" i="7"/>
  <c r="AK233" i="7"/>
  <c r="AE233" i="7"/>
  <c r="Y233" i="7"/>
  <c r="S233" i="7"/>
  <c r="M233" i="7"/>
  <c r="G233" i="7"/>
  <c r="A233" i="7"/>
  <c r="AK232" i="7"/>
  <c r="AE232" i="7"/>
  <c r="Y232" i="7"/>
  <c r="S232" i="7"/>
  <c r="M232" i="7"/>
  <c r="G232" i="7"/>
  <c r="A232" i="7"/>
  <c r="AK231" i="7"/>
  <c r="AE231" i="7"/>
  <c r="Y231" i="7"/>
  <c r="S231" i="7"/>
  <c r="M231" i="7"/>
  <c r="G231" i="7"/>
  <c r="A231" i="7"/>
  <c r="AK230" i="7"/>
  <c r="AE230" i="7"/>
  <c r="Y230" i="7"/>
  <c r="S230" i="7"/>
  <c r="M230" i="7"/>
  <c r="G230" i="7"/>
  <c r="A230" i="7"/>
  <c r="AK229" i="7"/>
  <c r="AE229" i="7"/>
  <c r="Y229" i="7"/>
  <c r="S229" i="7"/>
  <c r="M229" i="7"/>
  <c r="G229" i="7"/>
  <c r="A229" i="7"/>
  <c r="AK228" i="7"/>
  <c r="AE228" i="7"/>
  <c r="Y228" i="7"/>
  <c r="S228" i="7"/>
  <c r="M228" i="7"/>
  <c r="G228" i="7"/>
  <c r="A228" i="7"/>
  <c r="AK227" i="7"/>
  <c r="AE227" i="7"/>
  <c r="Y227" i="7"/>
  <c r="S227" i="7"/>
  <c r="M227" i="7"/>
  <c r="G227" i="7"/>
  <c r="A227" i="7"/>
  <c r="B173" i="7"/>
  <c r="I182" i="7" s="1"/>
  <c r="C173" i="7"/>
  <c r="I183" i="7" s="1"/>
  <c r="D173" i="7"/>
  <c r="I184" i="7" s="1"/>
  <c r="E173" i="7"/>
  <c r="I185" i="7" s="1"/>
  <c r="F173" i="7"/>
  <c r="I186" i="7" s="1"/>
  <c r="G173" i="7"/>
  <c r="I187" i="7" s="1"/>
  <c r="H173" i="7"/>
  <c r="I188" i="7" s="1"/>
  <c r="I173" i="7"/>
  <c r="I189" i="7" s="1"/>
  <c r="K189" i="7" s="1"/>
  <c r="J173" i="7"/>
  <c r="I190" i="7" s="1"/>
  <c r="K173" i="7"/>
  <c r="I191" i="7" s="1"/>
  <c r="J191" i="7" s="1"/>
  <c r="L173" i="7"/>
  <c r="I192" i="7" s="1"/>
  <c r="M173" i="7"/>
  <c r="I193" i="7" s="1"/>
  <c r="K193" i="7" s="1"/>
  <c r="N173" i="7"/>
  <c r="I194" i="7" s="1"/>
  <c r="O173" i="7"/>
  <c r="I195" i="7" s="1"/>
  <c r="J195" i="7" s="1"/>
  <c r="P173" i="7"/>
  <c r="I196" i="7" s="1"/>
  <c r="B174" i="7"/>
  <c r="O182" i="7" s="1"/>
  <c r="C174" i="7"/>
  <c r="O183" i="7" s="1"/>
  <c r="D174" i="7"/>
  <c r="O184" i="7" s="1"/>
  <c r="E174" i="7"/>
  <c r="O185" i="7" s="1"/>
  <c r="F174" i="7"/>
  <c r="O186" i="7" s="1"/>
  <c r="G174" i="7"/>
  <c r="O187" i="7" s="1"/>
  <c r="H174" i="7"/>
  <c r="O188" i="7" s="1"/>
  <c r="P188" i="7" s="1"/>
  <c r="I174" i="7"/>
  <c r="O189" i="7" s="1"/>
  <c r="J174" i="7"/>
  <c r="O190" i="7" s="1"/>
  <c r="Q190" i="7" s="1"/>
  <c r="K174" i="7"/>
  <c r="O191" i="7" s="1"/>
  <c r="Q191" i="7" s="1"/>
  <c r="L174" i="7"/>
  <c r="O192" i="7" s="1"/>
  <c r="P192" i="7" s="1"/>
  <c r="M174" i="7"/>
  <c r="O193" i="7" s="1"/>
  <c r="N174" i="7"/>
  <c r="O194" i="7" s="1"/>
  <c r="Q194" i="7" s="1"/>
  <c r="O174" i="7"/>
  <c r="O195" i="7" s="1"/>
  <c r="Q195" i="7" s="1"/>
  <c r="P174" i="7"/>
  <c r="O196" i="7" s="1"/>
  <c r="P196" i="7" s="1"/>
  <c r="B175" i="7"/>
  <c r="U182" i="7" s="1"/>
  <c r="C175" i="7"/>
  <c r="U183" i="7" s="1"/>
  <c r="D175" i="7"/>
  <c r="U184" i="7" s="1"/>
  <c r="E175" i="7"/>
  <c r="U185" i="7" s="1"/>
  <c r="F175" i="7"/>
  <c r="U186" i="7" s="1"/>
  <c r="G175" i="7"/>
  <c r="U187" i="7" s="1"/>
  <c r="W187" i="7" s="1"/>
  <c r="H175" i="7"/>
  <c r="U188" i="7" s="1"/>
  <c r="W188" i="7" s="1"/>
  <c r="I175" i="7"/>
  <c r="U189" i="7" s="1"/>
  <c r="V189" i="7" s="1"/>
  <c r="J175" i="7"/>
  <c r="U190" i="7" s="1"/>
  <c r="W190" i="7" s="1"/>
  <c r="K175" i="7"/>
  <c r="U191" i="7" s="1"/>
  <c r="W191" i="7" s="1"/>
  <c r="L175" i="7"/>
  <c r="U192" i="7" s="1"/>
  <c r="W192" i="7" s="1"/>
  <c r="M175" i="7"/>
  <c r="U193" i="7" s="1"/>
  <c r="V193" i="7" s="1"/>
  <c r="N175" i="7"/>
  <c r="U194" i="7" s="1"/>
  <c r="W194" i="7" s="1"/>
  <c r="O175" i="7"/>
  <c r="U195" i="7" s="1"/>
  <c r="W195" i="7" s="1"/>
  <c r="P175" i="7"/>
  <c r="U196" i="7" s="1"/>
  <c r="W196" i="7" s="1"/>
  <c r="B176" i="7"/>
  <c r="AA182" i="7" s="1"/>
  <c r="C176" i="7"/>
  <c r="AA183" i="7" s="1"/>
  <c r="D176" i="7"/>
  <c r="AA184" i="7" s="1"/>
  <c r="E176" i="7"/>
  <c r="AA185" i="7" s="1"/>
  <c r="F176" i="7"/>
  <c r="AA186" i="7" s="1"/>
  <c r="G176" i="7"/>
  <c r="AA187" i="7" s="1"/>
  <c r="H176" i="7"/>
  <c r="AA188" i="7" s="1"/>
  <c r="I176" i="7"/>
  <c r="AA189" i="7" s="1"/>
  <c r="AC189" i="7" s="1"/>
  <c r="J176" i="7"/>
  <c r="AA190" i="7" s="1"/>
  <c r="AB190" i="7" s="1"/>
  <c r="K176" i="7"/>
  <c r="AA191" i="7" s="1"/>
  <c r="L176" i="7"/>
  <c r="AA192" i="7" s="1"/>
  <c r="M176" i="7"/>
  <c r="AA193" i="7" s="1"/>
  <c r="AC193" i="7" s="1"/>
  <c r="N176" i="7"/>
  <c r="AA194" i="7" s="1"/>
  <c r="AB194" i="7" s="1"/>
  <c r="O176" i="7"/>
  <c r="AA195" i="7" s="1"/>
  <c r="P176" i="7"/>
  <c r="AA196" i="7" s="1"/>
  <c r="B177" i="7"/>
  <c r="AG182" i="7" s="1"/>
  <c r="C177" i="7"/>
  <c r="AG183" i="7" s="1"/>
  <c r="D177" i="7"/>
  <c r="AG184" i="7" s="1"/>
  <c r="E177" i="7"/>
  <c r="AG185" i="7" s="1"/>
  <c r="F177" i="7"/>
  <c r="AG186" i="7" s="1"/>
  <c r="G177" i="7"/>
  <c r="AG187" i="7" s="1"/>
  <c r="AH187" i="7" s="1"/>
  <c r="H177" i="7"/>
  <c r="AG188" i="7" s="1"/>
  <c r="I177" i="7"/>
  <c r="AG189" i="7" s="1"/>
  <c r="AI189" i="7" s="1"/>
  <c r="J177" i="7"/>
  <c r="AG190" i="7" s="1"/>
  <c r="K177" i="7"/>
  <c r="AG191" i="7" s="1"/>
  <c r="AH191" i="7" s="1"/>
  <c r="L177" i="7"/>
  <c r="AG192" i="7" s="1"/>
  <c r="M177" i="7"/>
  <c r="AG193" i="7" s="1"/>
  <c r="AI193" i="7" s="1"/>
  <c r="N177" i="7"/>
  <c r="AG194" i="7" s="1"/>
  <c r="O177" i="7"/>
  <c r="AG195" i="7" s="1"/>
  <c r="AH195" i="7" s="1"/>
  <c r="P177" i="7"/>
  <c r="AG196" i="7" s="1"/>
  <c r="B178" i="7"/>
  <c r="AM182" i="7" s="1"/>
  <c r="C178" i="7"/>
  <c r="AM183" i="7" s="1"/>
  <c r="D178" i="7"/>
  <c r="AM184" i="7" s="1"/>
  <c r="E178" i="7"/>
  <c r="AM185" i="7" s="1"/>
  <c r="F178" i="7"/>
  <c r="AM186" i="7" s="1"/>
  <c r="G178" i="7"/>
  <c r="AM187" i="7" s="1"/>
  <c r="AO187" i="7" s="1"/>
  <c r="H178" i="7"/>
  <c r="AM188" i="7" s="1"/>
  <c r="AN188" i="7" s="1"/>
  <c r="I178" i="7"/>
  <c r="AM189" i="7" s="1"/>
  <c r="AO189" i="7" s="1"/>
  <c r="J178" i="7"/>
  <c r="AM190" i="7" s="1"/>
  <c r="AO190" i="7" s="1"/>
  <c r="K178" i="7"/>
  <c r="AM191" i="7" s="1"/>
  <c r="AO191" i="7" s="1"/>
  <c r="L178" i="7"/>
  <c r="AM192" i="7" s="1"/>
  <c r="AN192" i="7" s="1"/>
  <c r="M178" i="7"/>
  <c r="AM193" i="7" s="1"/>
  <c r="AO193" i="7" s="1"/>
  <c r="N178" i="7"/>
  <c r="AM194" i="7" s="1"/>
  <c r="AO194" i="7" s="1"/>
  <c r="O178" i="7"/>
  <c r="AM195" i="7" s="1"/>
  <c r="AO195" i="7" s="1"/>
  <c r="P178" i="7"/>
  <c r="AM196" i="7" s="1"/>
  <c r="AN196" i="7" s="1"/>
  <c r="P172" i="7"/>
  <c r="C196" i="7" s="1"/>
  <c r="O172" i="7"/>
  <c r="C195" i="7" s="1"/>
  <c r="E195" i="7" s="1"/>
  <c r="N172" i="7"/>
  <c r="C194" i="7" s="1"/>
  <c r="D194" i="7" s="1"/>
  <c r="M172" i="7"/>
  <c r="C193" i="7" s="1"/>
  <c r="L172" i="7"/>
  <c r="C192" i="7" s="1"/>
  <c r="K172" i="7"/>
  <c r="C191" i="7" s="1"/>
  <c r="E191" i="7" s="1"/>
  <c r="J172" i="7"/>
  <c r="C190" i="7" s="1"/>
  <c r="D190" i="7" s="1"/>
  <c r="I172" i="7"/>
  <c r="C189" i="7" s="1"/>
  <c r="H172" i="7"/>
  <c r="C188" i="7" s="1"/>
  <c r="G172" i="7"/>
  <c r="C187" i="7" s="1"/>
  <c r="F172" i="7"/>
  <c r="C186" i="7" s="1"/>
  <c r="E172" i="7"/>
  <c r="C185" i="7" s="1"/>
  <c r="D172" i="7"/>
  <c r="C184" i="7" s="1"/>
  <c r="C172" i="7"/>
  <c r="C183" i="7" s="1"/>
  <c r="B172" i="7"/>
  <c r="C182" i="7" s="1"/>
  <c r="A170" i="7"/>
  <c r="AL197" i="7"/>
  <c r="AF197" i="7"/>
  <c r="Z197" i="7"/>
  <c r="T197" i="7"/>
  <c r="N197" i="7"/>
  <c r="H197" i="7"/>
  <c r="B197" i="7"/>
  <c r="AK196" i="7"/>
  <c r="AE196" i="7"/>
  <c r="Y196" i="7"/>
  <c r="S196" i="7"/>
  <c r="M196" i="7"/>
  <c r="G196" i="7"/>
  <c r="A196" i="7"/>
  <c r="AK195" i="7"/>
  <c r="AE195" i="7"/>
  <c r="Y195" i="7"/>
  <c r="S195" i="7"/>
  <c r="M195" i="7"/>
  <c r="G195" i="7"/>
  <c r="A195" i="7"/>
  <c r="AK194" i="7"/>
  <c r="AE194" i="7"/>
  <c r="Y194" i="7"/>
  <c r="S194" i="7"/>
  <c r="M194" i="7"/>
  <c r="G194" i="7"/>
  <c r="A194" i="7"/>
  <c r="AK193" i="7"/>
  <c r="AE193" i="7"/>
  <c r="Y193" i="7"/>
  <c r="S193" i="7"/>
  <c r="M193" i="7"/>
  <c r="G193" i="7"/>
  <c r="A193" i="7"/>
  <c r="AK192" i="7"/>
  <c r="AE192" i="7"/>
  <c r="Y192" i="7"/>
  <c r="S192" i="7"/>
  <c r="M192" i="7"/>
  <c r="G192" i="7"/>
  <c r="A192" i="7"/>
  <c r="AK191" i="7"/>
  <c r="AE191" i="7"/>
  <c r="Y191" i="7"/>
  <c r="S191" i="7"/>
  <c r="M191" i="7"/>
  <c r="G191" i="7"/>
  <c r="A191" i="7"/>
  <c r="AK190" i="7"/>
  <c r="AE190" i="7"/>
  <c r="Y190" i="7"/>
  <c r="S190" i="7"/>
  <c r="M190" i="7"/>
  <c r="G190" i="7"/>
  <c r="A190" i="7"/>
  <c r="AK189" i="7"/>
  <c r="AE189" i="7"/>
  <c r="Y189" i="7"/>
  <c r="S189" i="7"/>
  <c r="M189" i="7"/>
  <c r="G189" i="7"/>
  <c r="A189" i="7"/>
  <c r="AK188" i="7"/>
  <c r="AE188" i="7"/>
  <c r="Y188" i="7"/>
  <c r="S188" i="7"/>
  <c r="M188" i="7"/>
  <c r="G188" i="7"/>
  <c r="A188" i="7"/>
  <c r="AK187" i="7"/>
  <c r="AE187" i="7"/>
  <c r="Y187" i="7"/>
  <c r="S187" i="7"/>
  <c r="M187" i="7"/>
  <c r="G187" i="7"/>
  <c r="A187" i="7"/>
  <c r="AK186" i="7"/>
  <c r="AE186" i="7"/>
  <c r="Y186" i="7"/>
  <c r="S186" i="7"/>
  <c r="M186" i="7"/>
  <c r="G186" i="7"/>
  <c r="A186" i="7"/>
  <c r="AK185" i="7"/>
  <c r="AE185" i="7"/>
  <c r="Y185" i="7"/>
  <c r="S185" i="7"/>
  <c r="M185" i="7"/>
  <c r="G185" i="7"/>
  <c r="A185" i="7"/>
  <c r="AK184" i="7"/>
  <c r="AE184" i="7"/>
  <c r="Y184" i="7"/>
  <c r="S184" i="7"/>
  <c r="M184" i="7"/>
  <c r="G184" i="7"/>
  <c r="A184" i="7"/>
  <c r="AK183" i="7"/>
  <c r="AE183" i="7"/>
  <c r="Y183" i="7"/>
  <c r="S183" i="7"/>
  <c r="M183" i="7"/>
  <c r="G183" i="7"/>
  <c r="A183" i="7"/>
  <c r="AK182" i="7"/>
  <c r="AE182" i="7"/>
  <c r="Y182" i="7"/>
  <c r="S182" i="7"/>
  <c r="M182" i="7"/>
  <c r="G182" i="7"/>
  <c r="A182" i="7"/>
  <c r="AL152" i="7"/>
  <c r="AK151" i="7"/>
  <c r="AK150" i="7"/>
  <c r="AK149" i="7"/>
  <c r="AK148" i="7"/>
  <c r="AK147" i="7"/>
  <c r="AK146" i="7"/>
  <c r="AK145" i="7"/>
  <c r="AK144" i="7"/>
  <c r="AK143" i="7"/>
  <c r="AK142" i="7"/>
  <c r="AK141" i="7"/>
  <c r="AK140" i="7"/>
  <c r="AK139" i="7"/>
  <c r="AK138" i="7"/>
  <c r="AK137" i="7"/>
  <c r="AF152" i="7"/>
  <c r="AE151" i="7"/>
  <c r="AE150" i="7"/>
  <c r="AE149" i="7"/>
  <c r="AE148" i="7"/>
  <c r="AE147" i="7"/>
  <c r="AE146" i="7"/>
  <c r="AE145" i="7"/>
  <c r="AE144" i="7"/>
  <c r="AE143" i="7"/>
  <c r="AE142" i="7"/>
  <c r="AE141" i="7"/>
  <c r="AE140" i="7"/>
  <c r="AE139" i="7"/>
  <c r="AE138" i="7"/>
  <c r="AE137" i="7"/>
  <c r="Z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T152" i="7"/>
  <c r="S151" i="7"/>
  <c r="S150" i="7"/>
  <c r="S149" i="7"/>
  <c r="S148" i="7"/>
  <c r="S147" i="7"/>
  <c r="S146" i="7"/>
  <c r="S145" i="7"/>
  <c r="S144" i="7"/>
  <c r="S143" i="7"/>
  <c r="S142" i="7"/>
  <c r="S141" i="7"/>
  <c r="S140" i="7"/>
  <c r="S139" i="7"/>
  <c r="S138" i="7"/>
  <c r="S137" i="7"/>
  <c r="N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H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B152" i="7"/>
  <c r="A144" i="7"/>
  <c r="A143" i="7"/>
  <c r="A142" i="7"/>
  <c r="A141" i="7"/>
  <c r="A140" i="7"/>
  <c r="A139" i="7"/>
  <c r="A138" i="7"/>
  <c r="A137" i="7"/>
  <c r="A145" i="7"/>
  <c r="B128" i="7"/>
  <c r="I137" i="7" s="1"/>
  <c r="J137" i="7" s="1"/>
  <c r="C128" i="7"/>
  <c r="I138" i="7" s="1"/>
  <c r="D128" i="7"/>
  <c r="I139" i="7" s="1"/>
  <c r="E128" i="7"/>
  <c r="I140" i="7" s="1"/>
  <c r="F128" i="7"/>
  <c r="I141" i="7" s="1"/>
  <c r="K141" i="7" s="1"/>
  <c r="G128" i="7"/>
  <c r="I142" i="7" s="1"/>
  <c r="H128" i="7"/>
  <c r="I143" i="7" s="1"/>
  <c r="I128" i="7"/>
  <c r="I144" i="7" s="1"/>
  <c r="J128" i="7"/>
  <c r="I145" i="7" s="1"/>
  <c r="J145" i="7" s="1"/>
  <c r="K128" i="7"/>
  <c r="I146" i="7" s="1"/>
  <c r="L128" i="7"/>
  <c r="I147" i="7" s="1"/>
  <c r="M128" i="7"/>
  <c r="I148" i="7" s="1"/>
  <c r="N128" i="7"/>
  <c r="I149" i="7" s="1"/>
  <c r="J149" i="7" s="1"/>
  <c r="O128" i="7"/>
  <c r="I150" i="7" s="1"/>
  <c r="P128" i="7"/>
  <c r="I151" i="7" s="1"/>
  <c r="B129" i="7"/>
  <c r="O137" i="7" s="1"/>
  <c r="C129" i="7"/>
  <c r="O138" i="7" s="1"/>
  <c r="Q138" i="7" s="1"/>
  <c r="D129" i="7"/>
  <c r="O139" i="7" s="1"/>
  <c r="P139" i="7" s="1"/>
  <c r="E129" i="7"/>
  <c r="O140" i="7" s="1"/>
  <c r="Q140" i="7" s="1"/>
  <c r="F129" i="7"/>
  <c r="O141" i="7" s="1"/>
  <c r="G129" i="7"/>
  <c r="O142" i="7" s="1"/>
  <c r="H129" i="7"/>
  <c r="O143" i="7" s="1"/>
  <c r="I129" i="7"/>
  <c r="O144" i="7" s="1"/>
  <c r="Q144" i="7" s="1"/>
  <c r="J129" i="7"/>
  <c r="O145" i="7" s="1"/>
  <c r="K129" i="7"/>
  <c r="O146" i="7" s="1"/>
  <c r="Q146" i="7" s="1"/>
  <c r="L129" i="7"/>
  <c r="O147" i="7" s="1"/>
  <c r="P147" i="7" s="1"/>
  <c r="M129" i="7"/>
  <c r="O148" i="7" s="1"/>
  <c r="N129" i="7"/>
  <c r="O149" i="7" s="1"/>
  <c r="O129" i="7"/>
  <c r="O150" i="7" s="1"/>
  <c r="P129" i="7"/>
  <c r="O151" i="7" s="1"/>
  <c r="B130" i="7"/>
  <c r="U137" i="7" s="1"/>
  <c r="C130" i="7"/>
  <c r="U138" i="7" s="1"/>
  <c r="D130" i="7"/>
  <c r="U139" i="7" s="1"/>
  <c r="V139" i="7" s="1"/>
  <c r="E130" i="7"/>
  <c r="U140" i="7" s="1"/>
  <c r="W140" i="7" s="1"/>
  <c r="F130" i="7"/>
  <c r="U141" i="7" s="1"/>
  <c r="G130" i="7"/>
  <c r="U142" i="7" s="1"/>
  <c r="H130" i="7"/>
  <c r="U143" i="7" s="1"/>
  <c r="V143" i="7" s="1"/>
  <c r="I130" i="7"/>
  <c r="U144" i="7" s="1"/>
  <c r="W144" i="7" s="1"/>
  <c r="J130" i="7"/>
  <c r="U145" i="7" s="1"/>
  <c r="V145" i="7" s="1"/>
  <c r="K130" i="7"/>
  <c r="U146" i="7" s="1"/>
  <c r="L130" i="7"/>
  <c r="U147" i="7" s="1"/>
  <c r="M130" i="7"/>
  <c r="U148" i="7" s="1"/>
  <c r="N130" i="7"/>
  <c r="U149" i="7" s="1"/>
  <c r="O130" i="7"/>
  <c r="U150" i="7" s="1"/>
  <c r="P130" i="7"/>
  <c r="U151" i="7" s="1"/>
  <c r="B131" i="7"/>
  <c r="AA137" i="7" s="1"/>
  <c r="C131" i="7"/>
  <c r="AA138" i="7" s="1"/>
  <c r="D131" i="7"/>
  <c r="AA139" i="7" s="1"/>
  <c r="AC139" i="7" s="1"/>
  <c r="E131" i="7"/>
  <c r="AA140" i="7" s="1"/>
  <c r="AB140" i="7" s="1"/>
  <c r="F131" i="7"/>
  <c r="AA141" i="7" s="1"/>
  <c r="AC141" i="7" s="1"/>
  <c r="G131" i="7"/>
  <c r="AA142" i="7" s="1"/>
  <c r="H131" i="7"/>
  <c r="AA143" i="7" s="1"/>
  <c r="AC143" i="7" s="1"/>
  <c r="I131" i="7"/>
  <c r="AA144" i="7" s="1"/>
  <c r="AB144" i="7" s="1"/>
  <c r="J131" i="7"/>
  <c r="AA145" i="7" s="1"/>
  <c r="K131" i="7"/>
  <c r="AA146" i="7" s="1"/>
  <c r="L131" i="7"/>
  <c r="AA147" i="7" s="1"/>
  <c r="M131" i="7"/>
  <c r="AA148" i="7" s="1"/>
  <c r="N131" i="7"/>
  <c r="AA149" i="7" s="1"/>
  <c r="O131" i="7"/>
  <c r="AA150" i="7" s="1"/>
  <c r="P131" i="7"/>
  <c r="AA151" i="7" s="1"/>
  <c r="B132" i="7"/>
  <c r="AG137" i="7" s="1"/>
  <c r="C132" i="7"/>
  <c r="AG138" i="7" s="1"/>
  <c r="AI138" i="7" s="1"/>
  <c r="D132" i="7"/>
  <c r="AG139" i="7" s="1"/>
  <c r="AH139" i="7" s="1"/>
  <c r="E132" i="7"/>
  <c r="AG140" i="7" s="1"/>
  <c r="AI140" i="7" s="1"/>
  <c r="F132" i="7"/>
  <c r="AG141" i="7" s="1"/>
  <c r="AH141" i="7" s="1"/>
  <c r="G132" i="7"/>
  <c r="AG142" i="7" s="1"/>
  <c r="H132" i="7"/>
  <c r="AG143" i="7" s="1"/>
  <c r="AH143" i="7" s="1"/>
  <c r="I132" i="7"/>
  <c r="AG144" i="7" s="1"/>
  <c r="AI144" i="7" s="1"/>
  <c r="J132" i="7"/>
  <c r="AG145" i="7" s="1"/>
  <c r="AH145" i="7" s="1"/>
  <c r="K132" i="7"/>
  <c r="AG146" i="7" s="1"/>
  <c r="AI146" i="7" s="1"/>
  <c r="L132" i="7"/>
  <c r="AG147" i="7" s="1"/>
  <c r="AH147" i="7" s="1"/>
  <c r="M132" i="7"/>
  <c r="AG148" i="7" s="1"/>
  <c r="N132" i="7"/>
  <c r="AG149" i="7" s="1"/>
  <c r="O132" i="7"/>
  <c r="AG150" i="7" s="1"/>
  <c r="P132" i="7"/>
  <c r="AG151" i="7" s="1"/>
  <c r="B133" i="7"/>
  <c r="AM137" i="7" s="1"/>
  <c r="AO137" i="7" s="1"/>
  <c r="C133" i="7"/>
  <c r="AM138" i="7" s="1"/>
  <c r="AN138" i="7" s="1"/>
  <c r="D133" i="7"/>
  <c r="AM139" i="7" s="1"/>
  <c r="E133" i="7"/>
  <c r="AM140" i="7" s="1"/>
  <c r="F133" i="7"/>
  <c r="AM141" i="7" s="1"/>
  <c r="AO141" i="7" s="1"/>
  <c r="G133" i="7"/>
  <c r="AM142" i="7" s="1"/>
  <c r="AN142" i="7" s="1"/>
  <c r="H133" i="7"/>
  <c r="AM143" i="7" s="1"/>
  <c r="AO143" i="7" s="1"/>
  <c r="I133" i="7"/>
  <c r="AM144" i="7" s="1"/>
  <c r="J133" i="7"/>
  <c r="AM145" i="7" s="1"/>
  <c r="AO145" i="7" s="1"/>
  <c r="K133" i="7"/>
  <c r="AM146" i="7" s="1"/>
  <c r="AN146" i="7" s="1"/>
  <c r="L133" i="7"/>
  <c r="AM147" i="7" s="1"/>
  <c r="AO147" i="7" s="1"/>
  <c r="M133" i="7"/>
  <c r="AM148" i="7" s="1"/>
  <c r="N133" i="7"/>
  <c r="AM149" i="7" s="1"/>
  <c r="O133" i="7"/>
  <c r="AM150" i="7" s="1"/>
  <c r="P133" i="7"/>
  <c r="AM151" i="7" s="1"/>
  <c r="J127" i="7"/>
  <c r="C145" i="7" s="1"/>
  <c r="I127" i="7"/>
  <c r="C144" i="7" s="1"/>
  <c r="D144" i="7" s="1"/>
  <c r="H127" i="7"/>
  <c r="C143" i="7" s="1"/>
  <c r="G127" i="7"/>
  <c r="C142" i="7" s="1"/>
  <c r="D142" i="7" s="1"/>
  <c r="F127" i="7"/>
  <c r="C141" i="7" s="1"/>
  <c r="E141" i="7" s="1"/>
  <c r="E127" i="7"/>
  <c r="C140" i="7" s="1"/>
  <c r="D140" i="7" s="1"/>
  <c r="D127" i="7"/>
  <c r="C139" i="7" s="1"/>
  <c r="C127" i="7"/>
  <c r="C138" i="7" s="1"/>
  <c r="B127" i="7"/>
  <c r="C137" i="7" s="1"/>
  <c r="D137" i="7" s="1"/>
  <c r="A151" i="7"/>
  <c r="A150" i="7"/>
  <c r="A149" i="7"/>
  <c r="A148" i="7"/>
  <c r="A147" i="7"/>
  <c r="A146" i="7"/>
  <c r="P127" i="7"/>
  <c r="C151" i="7" s="1"/>
  <c r="O127" i="7"/>
  <c r="C150" i="7" s="1"/>
  <c r="N127" i="7"/>
  <c r="C149" i="7" s="1"/>
  <c r="M127" i="7"/>
  <c r="C148" i="7" s="1"/>
  <c r="L127" i="7"/>
  <c r="C147" i="7" s="1"/>
  <c r="K127" i="7"/>
  <c r="C146" i="7" s="1"/>
  <c r="A125" i="7"/>
  <c r="I26" i="7"/>
  <c r="I70" i="7" s="1"/>
  <c r="I25" i="7"/>
  <c r="I36" i="7" s="1"/>
  <c r="I24" i="7"/>
  <c r="I46" i="7" s="1"/>
  <c r="I23" i="7"/>
  <c r="I56" i="7" s="1"/>
  <c r="I22" i="7"/>
  <c r="I66" i="7" s="1"/>
  <c r="I21" i="7"/>
  <c r="I32" i="7" s="1"/>
  <c r="I20" i="7"/>
  <c r="I53" i="7" s="1"/>
  <c r="J62" i="7"/>
  <c r="J51" i="7"/>
  <c r="J40" i="7"/>
  <c r="J18" i="7"/>
  <c r="L19" i="6"/>
  <c r="N19" i="6"/>
  <c r="P19" i="6"/>
  <c r="R19" i="6"/>
  <c r="J19" i="6"/>
  <c r="I21" i="6"/>
  <c r="I22" i="6"/>
  <c r="I23" i="6"/>
  <c r="I24" i="6"/>
  <c r="I25" i="6"/>
  <c r="I26" i="6"/>
  <c r="I20" i="6"/>
  <c r="B212" i="6"/>
  <c r="I221" i="6" s="1"/>
  <c r="C212" i="6"/>
  <c r="D212" i="6"/>
  <c r="I223" i="6" s="1"/>
  <c r="J223" i="6" s="1"/>
  <c r="E212" i="6"/>
  <c r="I224" i="6" s="1"/>
  <c r="F212" i="6"/>
  <c r="I225" i="6" s="1"/>
  <c r="G212" i="6"/>
  <c r="I226" i="6" s="1"/>
  <c r="B213" i="6"/>
  <c r="O221" i="6" s="1"/>
  <c r="C213" i="6"/>
  <c r="O222" i="6" s="1"/>
  <c r="P222" i="6" s="1"/>
  <c r="D213" i="6"/>
  <c r="E213" i="6"/>
  <c r="O224" i="6" s="1"/>
  <c r="F213" i="6"/>
  <c r="O225" i="6" s="1"/>
  <c r="G213" i="6"/>
  <c r="O226" i="6" s="1"/>
  <c r="B214" i="6"/>
  <c r="C214" i="6"/>
  <c r="U222" i="6" s="1"/>
  <c r="V222" i="6" s="1"/>
  <c r="D214" i="6"/>
  <c r="U223" i="6" s="1"/>
  <c r="V223" i="6" s="1"/>
  <c r="E214" i="6"/>
  <c r="U224" i="6" s="1"/>
  <c r="F214" i="6"/>
  <c r="U225" i="6" s="1"/>
  <c r="G214" i="6"/>
  <c r="B215" i="6"/>
  <c r="AA221" i="6" s="1"/>
  <c r="AC221" i="6" s="1"/>
  <c r="C215" i="6"/>
  <c r="AA222" i="6" s="1"/>
  <c r="AB222" i="6" s="1"/>
  <c r="D215" i="6"/>
  <c r="AA223" i="6" s="1"/>
  <c r="E215" i="6"/>
  <c r="AA224" i="6" s="1"/>
  <c r="F215" i="6"/>
  <c r="AA225" i="6" s="1"/>
  <c r="G215" i="6"/>
  <c r="AA226" i="6" s="1"/>
  <c r="B216" i="6"/>
  <c r="C216" i="6"/>
  <c r="AG222" i="6" s="1"/>
  <c r="AH222" i="6" s="1"/>
  <c r="D216" i="6"/>
  <c r="AG223" i="6" s="1"/>
  <c r="E216" i="6"/>
  <c r="AG224" i="6" s="1"/>
  <c r="F216" i="6"/>
  <c r="G216" i="6"/>
  <c r="AG226" i="6" s="1"/>
  <c r="B217" i="6"/>
  <c r="AM221" i="6" s="1"/>
  <c r="AO221" i="6" s="1"/>
  <c r="C217" i="6"/>
  <c r="AM222" i="6" s="1"/>
  <c r="AN222" i="6" s="1"/>
  <c r="D217" i="6"/>
  <c r="AM223" i="6" s="1"/>
  <c r="AN223" i="6" s="1"/>
  <c r="E217" i="6"/>
  <c r="AM224" i="6" s="1"/>
  <c r="F217" i="6"/>
  <c r="AM225" i="6" s="1"/>
  <c r="G217" i="6"/>
  <c r="AM226" i="6" s="1"/>
  <c r="G211" i="6"/>
  <c r="C226" i="6" s="1"/>
  <c r="F211" i="6"/>
  <c r="C225" i="6" s="1"/>
  <c r="E211" i="6"/>
  <c r="C224" i="6" s="1"/>
  <c r="D211" i="6"/>
  <c r="C223" i="6" s="1"/>
  <c r="D223" i="6" s="1"/>
  <c r="C211" i="6"/>
  <c r="C222" i="6" s="1"/>
  <c r="D222" i="6" s="1"/>
  <c r="B211" i="6"/>
  <c r="C221" i="6" s="1"/>
  <c r="E221" i="6" s="1"/>
  <c r="A209" i="6"/>
  <c r="AL227" i="6"/>
  <c r="AF227" i="6"/>
  <c r="Z227" i="6"/>
  <c r="T227" i="6"/>
  <c r="N227" i="6"/>
  <c r="H227" i="6"/>
  <c r="B227" i="6"/>
  <c r="AK226" i="6"/>
  <c r="AE226" i="6"/>
  <c r="Y226" i="6"/>
  <c r="S226" i="6"/>
  <c r="M226" i="6"/>
  <c r="G226" i="6"/>
  <c r="A226" i="6"/>
  <c r="AK225" i="6"/>
  <c r="AE225" i="6"/>
  <c r="Y225" i="6"/>
  <c r="S225" i="6"/>
  <c r="M225" i="6"/>
  <c r="G225" i="6"/>
  <c r="A225" i="6"/>
  <c r="AK224" i="6"/>
  <c r="AE224" i="6"/>
  <c r="Y224" i="6"/>
  <c r="S224" i="6"/>
  <c r="M224" i="6"/>
  <c r="G224" i="6"/>
  <c r="A224" i="6"/>
  <c r="AK223" i="6"/>
  <c r="AE223" i="6"/>
  <c r="Y223" i="6"/>
  <c r="S223" i="6"/>
  <c r="M223" i="6"/>
  <c r="G223" i="6"/>
  <c r="A223" i="6"/>
  <c r="AK222" i="6"/>
  <c r="AE222" i="6"/>
  <c r="Y222" i="6"/>
  <c r="S222" i="6"/>
  <c r="M222" i="6"/>
  <c r="G222" i="6"/>
  <c r="A222" i="6"/>
  <c r="AK221" i="6"/>
  <c r="AE221" i="6"/>
  <c r="Y221" i="6"/>
  <c r="S221" i="6"/>
  <c r="M221" i="6"/>
  <c r="G221" i="6"/>
  <c r="A221" i="6"/>
  <c r="AG225" i="6"/>
  <c r="AG221" i="6"/>
  <c r="U226" i="6"/>
  <c r="U221" i="6"/>
  <c r="W221" i="6" s="1"/>
  <c r="O223" i="6"/>
  <c r="P223" i="6" s="1"/>
  <c r="I222" i="6"/>
  <c r="J222" i="6" s="1"/>
  <c r="B176" i="6"/>
  <c r="I185" i="6" s="1"/>
  <c r="C176" i="6"/>
  <c r="I186" i="6" s="1"/>
  <c r="D176" i="6"/>
  <c r="I187" i="6" s="1"/>
  <c r="E176" i="6"/>
  <c r="I188" i="6" s="1"/>
  <c r="F176" i="6"/>
  <c r="I189" i="6" s="1"/>
  <c r="G176" i="6"/>
  <c r="I190" i="6" s="1"/>
  <c r="B177" i="6"/>
  <c r="O185" i="6" s="1"/>
  <c r="C177" i="6"/>
  <c r="O186" i="6" s="1"/>
  <c r="D177" i="6"/>
  <c r="O187" i="6" s="1"/>
  <c r="E177" i="6"/>
  <c r="O188" i="6" s="1"/>
  <c r="F177" i="6"/>
  <c r="O189" i="6" s="1"/>
  <c r="G177" i="6"/>
  <c r="O190" i="6" s="1"/>
  <c r="B178" i="6"/>
  <c r="U185" i="6" s="1"/>
  <c r="C178" i="6"/>
  <c r="U186" i="6" s="1"/>
  <c r="D178" i="6"/>
  <c r="U187" i="6" s="1"/>
  <c r="E178" i="6"/>
  <c r="U188" i="6" s="1"/>
  <c r="F178" i="6"/>
  <c r="U189" i="6" s="1"/>
  <c r="G178" i="6"/>
  <c r="U190" i="6" s="1"/>
  <c r="B179" i="6"/>
  <c r="AA185" i="6" s="1"/>
  <c r="C179" i="6"/>
  <c r="AA186" i="6" s="1"/>
  <c r="D179" i="6"/>
  <c r="AA187" i="6" s="1"/>
  <c r="E179" i="6"/>
  <c r="AA188" i="6" s="1"/>
  <c r="F179" i="6"/>
  <c r="AA189" i="6" s="1"/>
  <c r="G179" i="6"/>
  <c r="AA190" i="6" s="1"/>
  <c r="B180" i="6"/>
  <c r="AG185" i="6" s="1"/>
  <c r="C180" i="6"/>
  <c r="AG186" i="6" s="1"/>
  <c r="D180" i="6"/>
  <c r="AG187" i="6" s="1"/>
  <c r="E180" i="6"/>
  <c r="AG188" i="6" s="1"/>
  <c r="F180" i="6"/>
  <c r="AG189" i="6" s="1"/>
  <c r="G180" i="6"/>
  <c r="AG190" i="6" s="1"/>
  <c r="B181" i="6"/>
  <c r="AM185" i="6" s="1"/>
  <c r="C181" i="6"/>
  <c r="AM186" i="6" s="1"/>
  <c r="D181" i="6"/>
  <c r="AM187" i="6" s="1"/>
  <c r="E181" i="6"/>
  <c r="AM188" i="6" s="1"/>
  <c r="F181" i="6"/>
  <c r="AM189" i="6" s="1"/>
  <c r="G181" i="6"/>
  <c r="AM190" i="6" s="1"/>
  <c r="G175" i="6"/>
  <c r="C190" i="6" s="1"/>
  <c r="F175" i="6"/>
  <c r="C189" i="6" s="1"/>
  <c r="E175" i="6"/>
  <c r="C188" i="6" s="1"/>
  <c r="D175" i="6"/>
  <c r="C187" i="6" s="1"/>
  <c r="C175" i="6"/>
  <c r="C186" i="6" s="1"/>
  <c r="B175" i="6"/>
  <c r="C185" i="6" s="1"/>
  <c r="A173" i="6"/>
  <c r="AL191" i="6"/>
  <c r="AF191" i="6"/>
  <c r="Z191" i="6"/>
  <c r="T191" i="6"/>
  <c r="N191" i="6"/>
  <c r="H191" i="6"/>
  <c r="B191" i="6"/>
  <c r="AK190" i="6"/>
  <c r="AE190" i="6"/>
  <c r="Y190" i="6"/>
  <c r="S190" i="6"/>
  <c r="M190" i="6"/>
  <c r="G190" i="6"/>
  <c r="A190" i="6"/>
  <c r="AK189" i="6"/>
  <c r="AE189" i="6"/>
  <c r="Y189" i="6"/>
  <c r="S189" i="6"/>
  <c r="M189" i="6"/>
  <c r="G189" i="6"/>
  <c r="A189" i="6"/>
  <c r="AK188" i="6"/>
  <c r="AE188" i="6"/>
  <c r="Y188" i="6"/>
  <c r="S188" i="6"/>
  <c r="M188" i="6"/>
  <c r="G188" i="6"/>
  <c r="A188" i="6"/>
  <c r="AK187" i="6"/>
  <c r="AE187" i="6"/>
  <c r="Y187" i="6"/>
  <c r="S187" i="6"/>
  <c r="M187" i="6"/>
  <c r="G187" i="6"/>
  <c r="A187" i="6"/>
  <c r="AK186" i="6"/>
  <c r="AE186" i="6"/>
  <c r="Y186" i="6"/>
  <c r="S186" i="6"/>
  <c r="M186" i="6"/>
  <c r="G186" i="6"/>
  <c r="A186" i="6"/>
  <c r="AK185" i="6"/>
  <c r="AE185" i="6"/>
  <c r="Y185" i="6"/>
  <c r="S185" i="6"/>
  <c r="M185" i="6"/>
  <c r="G185" i="6"/>
  <c r="A185" i="6"/>
  <c r="B140" i="6"/>
  <c r="C140" i="6"/>
  <c r="D140" i="6"/>
  <c r="I151" i="6" s="1"/>
  <c r="K151" i="6" s="1"/>
  <c r="E140" i="6"/>
  <c r="I152" i="6" s="1"/>
  <c r="K152" i="6" s="1"/>
  <c r="F140" i="6"/>
  <c r="I153" i="6" s="1"/>
  <c r="K153" i="6" s="1"/>
  <c r="G140" i="6"/>
  <c r="B141" i="6"/>
  <c r="C141" i="6"/>
  <c r="D141" i="6"/>
  <c r="O151" i="6" s="1"/>
  <c r="Q151" i="6" s="1"/>
  <c r="E141" i="6"/>
  <c r="O152" i="6" s="1"/>
  <c r="Q152" i="6" s="1"/>
  <c r="F141" i="6"/>
  <c r="O153" i="6" s="1"/>
  <c r="Q153" i="6" s="1"/>
  <c r="G141" i="6"/>
  <c r="B142" i="6"/>
  <c r="C142" i="6"/>
  <c r="D142" i="6"/>
  <c r="U151" i="6" s="1"/>
  <c r="W151" i="6" s="1"/>
  <c r="E142" i="6"/>
  <c r="U152" i="6" s="1"/>
  <c r="W152" i="6" s="1"/>
  <c r="F142" i="6"/>
  <c r="U153" i="6" s="1"/>
  <c r="W153" i="6" s="1"/>
  <c r="G142" i="6"/>
  <c r="B143" i="6"/>
  <c r="C143" i="6"/>
  <c r="D143" i="6"/>
  <c r="AA151" i="6" s="1"/>
  <c r="AC151" i="6" s="1"/>
  <c r="E143" i="6"/>
  <c r="F143" i="6"/>
  <c r="AA153" i="6" s="1"/>
  <c r="AC153" i="6" s="1"/>
  <c r="G143" i="6"/>
  <c r="B144" i="6"/>
  <c r="AG149" i="6" s="1"/>
  <c r="C144" i="6"/>
  <c r="D144" i="6"/>
  <c r="AG151" i="6" s="1"/>
  <c r="AI151" i="6" s="1"/>
  <c r="E144" i="6"/>
  <c r="AG152" i="6" s="1"/>
  <c r="AI152" i="6" s="1"/>
  <c r="F144" i="6"/>
  <c r="G144" i="6"/>
  <c r="AG154" i="6" s="1"/>
  <c r="B145" i="6"/>
  <c r="AM149" i="6" s="1"/>
  <c r="C145" i="6"/>
  <c r="D145" i="6"/>
  <c r="E145" i="6"/>
  <c r="AM152" i="6" s="1"/>
  <c r="AO152" i="6" s="1"/>
  <c r="F145" i="6"/>
  <c r="G145" i="6"/>
  <c r="AM154" i="6" s="1"/>
  <c r="G139" i="6"/>
  <c r="F139" i="6"/>
  <c r="C153" i="6" s="1"/>
  <c r="E153" i="6" s="1"/>
  <c r="E139" i="6"/>
  <c r="C152" i="6" s="1"/>
  <c r="E152" i="6" s="1"/>
  <c r="D139" i="6"/>
  <c r="C139" i="6"/>
  <c r="C150" i="6" s="1"/>
  <c r="E150" i="6" s="1"/>
  <c r="B139" i="6"/>
  <c r="A137" i="6"/>
  <c r="AL155" i="6"/>
  <c r="AF155" i="6"/>
  <c r="Z155" i="6"/>
  <c r="T155" i="6"/>
  <c r="N155" i="6"/>
  <c r="H155" i="6"/>
  <c r="B155" i="6"/>
  <c r="AK154" i="6"/>
  <c r="AE154" i="6"/>
  <c r="Y154" i="6"/>
  <c r="S154" i="6"/>
  <c r="M154" i="6"/>
  <c r="G154" i="6"/>
  <c r="A154" i="6"/>
  <c r="AK153" i="6"/>
  <c r="AE153" i="6"/>
  <c r="Y153" i="6"/>
  <c r="S153" i="6"/>
  <c r="M153" i="6"/>
  <c r="G153" i="6"/>
  <c r="A153" i="6"/>
  <c r="AK152" i="6"/>
  <c r="AE152" i="6"/>
  <c r="Y152" i="6"/>
  <c r="S152" i="6"/>
  <c r="M152" i="6"/>
  <c r="G152" i="6"/>
  <c r="A152" i="6"/>
  <c r="AK151" i="6"/>
  <c r="AE151" i="6"/>
  <c r="Y151" i="6"/>
  <c r="S151" i="6"/>
  <c r="M151" i="6"/>
  <c r="G151" i="6"/>
  <c r="A151" i="6"/>
  <c r="AK150" i="6"/>
  <c r="AE150" i="6"/>
  <c r="Y150" i="6"/>
  <c r="S150" i="6"/>
  <c r="M150" i="6"/>
  <c r="G150" i="6"/>
  <c r="A150" i="6"/>
  <c r="AK149" i="6"/>
  <c r="AE149" i="6"/>
  <c r="Y149" i="6"/>
  <c r="S149" i="6"/>
  <c r="M149" i="6"/>
  <c r="G149" i="6"/>
  <c r="A149" i="6"/>
  <c r="AM151" i="6"/>
  <c r="AO151" i="6" s="1"/>
  <c r="AA152" i="6"/>
  <c r="AC152" i="6" s="1"/>
  <c r="B104" i="6"/>
  <c r="I113" i="6" s="1"/>
  <c r="C104" i="6"/>
  <c r="I114" i="6" s="1"/>
  <c r="D104" i="6"/>
  <c r="I115" i="6" s="1"/>
  <c r="E104" i="6"/>
  <c r="I116" i="6" s="1"/>
  <c r="F104" i="6"/>
  <c r="I117" i="6" s="1"/>
  <c r="G104" i="6"/>
  <c r="I118" i="6" s="1"/>
  <c r="B105" i="6"/>
  <c r="O113" i="6" s="1"/>
  <c r="C105" i="6"/>
  <c r="O114" i="6" s="1"/>
  <c r="D105" i="6"/>
  <c r="E105" i="6"/>
  <c r="O116" i="6" s="1"/>
  <c r="F105" i="6"/>
  <c r="O117" i="6" s="1"/>
  <c r="G105" i="6"/>
  <c r="O118" i="6" s="1"/>
  <c r="B106" i="6"/>
  <c r="U113" i="6" s="1"/>
  <c r="C106" i="6"/>
  <c r="U114" i="6" s="1"/>
  <c r="D106" i="6"/>
  <c r="E106" i="6"/>
  <c r="U116" i="6" s="1"/>
  <c r="F106" i="6"/>
  <c r="U117" i="6" s="1"/>
  <c r="G106" i="6"/>
  <c r="U118" i="6" s="1"/>
  <c r="B107" i="6"/>
  <c r="AA113" i="6" s="1"/>
  <c r="C107" i="6"/>
  <c r="AA114" i="6" s="1"/>
  <c r="D107" i="6"/>
  <c r="E107" i="6"/>
  <c r="AA116" i="6" s="1"/>
  <c r="F107" i="6"/>
  <c r="AA117" i="6" s="1"/>
  <c r="G107" i="6"/>
  <c r="AA118" i="6" s="1"/>
  <c r="B108" i="6"/>
  <c r="AG113" i="6" s="1"/>
  <c r="C108" i="6"/>
  <c r="AG114" i="6" s="1"/>
  <c r="D108" i="6"/>
  <c r="E108" i="6"/>
  <c r="AG116" i="6" s="1"/>
  <c r="F108" i="6"/>
  <c r="AG117" i="6" s="1"/>
  <c r="G108" i="6"/>
  <c r="AG118" i="6" s="1"/>
  <c r="B109" i="6"/>
  <c r="AM113" i="6" s="1"/>
  <c r="C109" i="6"/>
  <c r="AM114" i="6" s="1"/>
  <c r="D109" i="6"/>
  <c r="E109" i="6"/>
  <c r="AM116" i="6" s="1"/>
  <c r="F109" i="6"/>
  <c r="AM117" i="6" s="1"/>
  <c r="G109" i="6"/>
  <c r="AM118" i="6" s="1"/>
  <c r="G103" i="6"/>
  <c r="C118" i="6" s="1"/>
  <c r="F103" i="6"/>
  <c r="C117" i="6" s="1"/>
  <c r="E103" i="6"/>
  <c r="C116" i="6" s="1"/>
  <c r="D103" i="6"/>
  <c r="C103" i="6"/>
  <c r="C114" i="6" s="1"/>
  <c r="B103" i="6"/>
  <c r="C113" i="6" s="1"/>
  <c r="A101" i="6"/>
  <c r="AL119" i="6"/>
  <c r="AF119" i="6"/>
  <c r="Z119" i="6"/>
  <c r="T119" i="6"/>
  <c r="N119" i="6"/>
  <c r="H119" i="6"/>
  <c r="B119" i="6"/>
  <c r="AK118" i="6"/>
  <c r="AE118" i="6"/>
  <c r="Y118" i="6"/>
  <c r="S118" i="6"/>
  <c r="M118" i="6"/>
  <c r="G118" i="6"/>
  <c r="A118" i="6"/>
  <c r="AK117" i="6"/>
  <c r="AE117" i="6"/>
  <c r="Y117" i="6"/>
  <c r="S117" i="6"/>
  <c r="M117" i="6"/>
  <c r="G117" i="6"/>
  <c r="A117" i="6"/>
  <c r="AK116" i="6"/>
  <c r="AE116" i="6"/>
  <c r="Y116" i="6"/>
  <c r="S116" i="6"/>
  <c r="M116" i="6"/>
  <c r="G116" i="6"/>
  <c r="A116" i="6"/>
  <c r="AK115" i="6"/>
  <c r="AE115" i="6"/>
  <c r="Y115" i="6"/>
  <c r="S115" i="6"/>
  <c r="M115" i="6"/>
  <c r="G115" i="6"/>
  <c r="A115" i="6"/>
  <c r="AK114" i="6"/>
  <c r="AE114" i="6"/>
  <c r="Y114" i="6"/>
  <c r="S114" i="6"/>
  <c r="M114" i="6"/>
  <c r="G114" i="6"/>
  <c r="A114" i="6"/>
  <c r="AK113" i="6"/>
  <c r="AE113" i="6"/>
  <c r="Y113" i="6"/>
  <c r="S113" i="6"/>
  <c r="M113" i="6"/>
  <c r="G113" i="6"/>
  <c r="A113" i="6"/>
  <c r="AM115" i="6"/>
  <c r="AK82" i="6"/>
  <c r="AK81" i="6"/>
  <c r="AK80" i="6"/>
  <c r="AK79" i="6"/>
  <c r="AK78" i="6"/>
  <c r="AK77" i="6"/>
  <c r="AL83" i="6"/>
  <c r="AE82" i="6"/>
  <c r="AE81" i="6"/>
  <c r="AE80" i="6"/>
  <c r="AE79" i="6"/>
  <c r="AE78" i="6"/>
  <c r="AE77" i="6"/>
  <c r="AF83" i="6"/>
  <c r="Y82" i="6"/>
  <c r="Y81" i="6"/>
  <c r="Y80" i="6"/>
  <c r="Y79" i="6"/>
  <c r="Y78" i="6"/>
  <c r="Y77" i="6"/>
  <c r="Z83" i="6"/>
  <c r="S82" i="6"/>
  <c r="S81" i="6"/>
  <c r="S80" i="6"/>
  <c r="S79" i="6"/>
  <c r="S78" i="6"/>
  <c r="S77" i="6"/>
  <c r="T83" i="6"/>
  <c r="M82" i="6"/>
  <c r="M81" i="6"/>
  <c r="M80" i="6"/>
  <c r="M79" i="6"/>
  <c r="M78" i="6"/>
  <c r="M77" i="6"/>
  <c r="N83" i="6"/>
  <c r="B68" i="6"/>
  <c r="I77" i="6" s="1"/>
  <c r="K77" i="6" s="1"/>
  <c r="D68" i="6"/>
  <c r="I79" i="6" s="1"/>
  <c r="K79" i="6" s="1"/>
  <c r="F68" i="6"/>
  <c r="I81" i="6" s="1"/>
  <c r="K81" i="6" s="1"/>
  <c r="G82" i="6"/>
  <c r="G81" i="6"/>
  <c r="G80" i="6"/>
  <c r="G79" i="6"/>
  <c r="G78" i="6"/>
  <c r="G77" i="6"/>
  <c r="H83" i="6"/>
  <c r="I70" i="10" l="1"/>
  <c r="AF200" i="10"/>
  <c r="I54" i="10"/>
  <c r="AO278" i="10"/>
  <c r="AC280" i="10"/>
  <c r="AL155" i="10"/>
  <c r="E183" i="10"/>
  <c r="AO282" i="10"/>
  <c r="Z245" i="10"/>
  <c r="N290" i="10"/>
  <c r="Q278" i="10"/>
  <c r="E284" i="10"/>
  <c r="AC183" i="10"/>
  <c r="AF290" i="10"/>
  <c r="AB274" i="10"/>
  <c r="J280" i="10"/>
  <c r="I48" i="10"/>
  <c r="I69" i="10"/>
  <c r="B155" i="10"/>
  <c r="N155" i="10"/>
  <c r="K184" i="10"/>
  <c r="AO229" i="10"/>
  <c r="Q231" i="10"/>
  <c r="J275" i="10"/>
  <c r="AI283" i="10"/>
  <c r="E274" i="10"/>
  <c r="AO276" i="10"/>
  <c r="K279" i="10"/>
  <c r="V281" i="10"/>
  <c r="AN284" i="10"/>
  <c r="I47" i="10"/>
  <c r="Z155" i="10"/>
  <c r="AI230" i="10"/>
  <c r="W277" i="10"/>
  <c r="AI279" i="10"/>
  <c r="H200" i="10"/>
  <c r="Z200" i="10"/>
  <c r="V190" i="10"/>
  <c r="B290" i="10"/>
  <c r="Z290" i="10"/>
  <c r="V273" i="10"/>
  <c r="AH275" i="10"/>
  <c r="T83" i="9"/>
  <c r="T119" i="9"/>
  <c r="H119" i="9"/>
  <c r="B119" i="9"/>
  <c r="J147" i="9"/>
  <c r="AF119" i="9"/>
  <c r="H227" i="9"/>
  <c r="N119" i="9"/>
  <c r="AF227" i="9"/>
  <c r="B155" i="9"/>
  <c r="H83" i="9"/>
  <c r="Z83" i="9"/>
  <c r="AL119" i="9"/>
  <c r="T155" i="9"/>
  <c r="AF191" i="9"/>
  <c r="C224" i="9"/>
  <c r="AF83" i="9"/>
  <c r="Z119" i="9"/>
  <c r="AL191" i="9"/>
  <c r="Z191" i="9"/>
  <c r="B83" i="9"/>
  <c r="J149" i="9"/>
  <c r="T227" i="9"/>
  <c r="D58" i="8"/>
  <c r="E42" i="8"/>
  <c r="E59" i="8"/>
  <c r="D69" i="8"/>
  <c r="D71" i="8"/>
  <c r="E29" i="8"/>
  <c r="E35" i="8" s="1"/>
  <c r="D32" i="8"/>
  <c r="D41" i="8"/>
  <c r="E47" i="8"/>
  <c r="N335" i="7"/>
  <c r="AL335" i="7"/>
  <c r="N230" i="6"/>
  <c r="AA154" i="6"/>
  <c r="AB154" i="6" s="1"/>
  <c r="O154" i="6"/>
  <c r="P154" i="6" s="1"/>
  <c r="V184" i="10"/>
  <c r="W184" i="10"/>
  <c r="AB227" i="10"/>
  <c r="AC227" i="10"/>
  <c r="AH229" i="10"/>
  <c r="AI229" i="10"/>
  <c r="AH184" i="10"/>
  <c r="AI184" i="10"/>
  <c r="P227" i="10"/>
  <c r="Q227" i="10"/>
  <c r="P182" i="10"/>
  <c r="Q182" i="10"/>
  <c r="AN182" i="10"/>
  <c r="AO182" i="10"/>
  <c r="V272" i="10"/>
  <c r="AO279" i="10"/>
  <c r="AC182" i="10"/>
  <c r="AO183" i="10"/>
  <c r="K186" i="10"/>
  <c r="W186" i="10"/>
  <c r="AO227" i="10"/>
  <c r="K230" i="10"/>
  <c r="E231" i="10"/>
  <c r="AO274" i="10"/>
  <c r="AO275" i="10"/>
  <c r="J276" i="10"/>
  <c r="AC276" i="10"/>
  <c r="AB278" i="10"/>
  <c r="Q282" i="10"/>
  <c r="J283" i="10"/>
  <c r="AC284" i="10"/>
  <c r="V285" i="10"/>
  <c r="AO184" i="10"/>
  <c r="E280" i="10"/>
  <c r="E282" i="10"/>
  <c r="AO283" i="10"/>
  <c r="Q183" i="10"/>
  <c r="E186" i="10"/>
  <c r="Q186" i="10"/>
  <c r="D187" i="10"/>
  <c r="AB191" i="10"/>
  <c r="AC231" i="10"/>
  <c r="AO231" i="10"/>
  <c r="Q274" i="10"/>
  <c r="E276" i="10"/>
  <c r="E278" i="10"/>
  <c r="AO280" i="10"/>
  <c r="AC322" i="10"/>
  <c r="E182" i="10"/>
  <c r="AI137" i="10"/>
  <c r="AH137" i="10"/>
  <c r="AG152" i="10"/>
  <c r="AO195" i="10"/>
  <c r="AN195" i="10"/>
  <c r="W138" i="10"/>
  <c r="V138" i="10"/>
  <c r="K189" i="10"/>
  <c r="J189" i="10"/>
  <c r="AI189" i="10"/>
  <c r="AH189" i="10"/>
  <c r="K138" i="10"/>
  <c r="J138" i="10"/>
  <c r="AC195" i="10"/>
  <c r="AB195" i="10"/>
  <c r="I33" i="10"/>
  <c r="I55" i="10"/>
  <c r="I56" i="10"/>
  <c r="E139" i="10"/>
  <c r="D139" i="10"/>
  <c r="E143" i="10"/>
  <c r="D143" i="10"/>
  <c r="E147" i="10"/>
  <c r="D147" i="10"/>
  <c r="E151" i="10"/>
  <c r="D151" i="10"/>
  <c r="K143" i="10"/>
  <c r="J143" i="10"/>
  <c r="K147" i="10"/>
  <c r="J147" i="10"/>
  <c r="K151" i="10"/>
  <c r="J151" i="10"/>
  <c r="Q150" i="10"/>
  <c r="P150" i="10"/>
  <c r="W142" i="10"/>
  <c r="V142" i="10"/>
  <c r="W146" i="10"/>
  <c r="V146" i="10"/>
  <c r="W150" i="10"/>
  <c r="V150" i="10"/>
  <c r="AC145" i="10"/>
  <c r="AB145" i="10"/>
  <c r="AC149" i="10"/>
  <c r="AB149" i="10"/>
  <c r="AI141" i="10"/>
  <c r="AH141" i="10"/>
  <c r="AI145" i="10"/>
  <c r="AH145" i="10"/>
  <c r="AI149" i="10"/>
  <c r="AH149" i="10"/>
  <c r="AO140" i="10"/>
  <c r="AN140" i="10"/>
  <c r="AO144" i="10"/>
  <c r="AN144" i="10"/>
  <c r="AO148" i="10"/>
  <c r="AN148" i="10"/>
  <c r="K137" i="10"/>
  <c r="J137" i="10"/>
  <c r="I152" i="10"/>
  <c r="W137" i="10"/>
  <c r="V137" i="10"/>
  <c r="U152" i="10"/>
  <c r="E138" i="10"/>
  <c r="D138" i="10"/>
  <c r="Q138" i="10"/>
  <c r="P138" i="10"/>
  <c r="AC138" i="10"/>
  <c r="AB138" i="10"/>
  <c r="E196" i="10"/>
  <c r="D196" i="10"/>
  <c r="Q188" i="10"/>
  <c r="P188" i="10"/>
  <c r="Q192" i="10"/>
  <c r="P192" i="10"/>
  <c r="Q196" i="10"/>
  <c r="P196" i="10"/>
  <c r="W188" i="10"/>
  <c r="V188" i="10"/>
  <c r="W192" i="10"/>
  <c r="V192" i="10"/>
  <c r="AC196" i="10"/>
  <c r="AB196" i="10"/>
  <c r="AO188" i="10"/>
  <c r="AN188" i="10"/>
  <c r="AO192" i="10"/>
  <c r="AN192" i="10"/>
  <c r="AO196" i="10"/>
  <c r="AN196" i="10"/>
  <c r="AC184" i="10"/>
  <c r="E193" i="10"/>
  <c r="D193" i="10"/>
  <c r="K194" i="10"/>
  <c r="J194" i="10"/>
  <c r="Q195" i="10"/>
  <c r="P195" i="10"/>
  <c r="W196" i="10"/>
  <c r="V196" i="10"/>
  <c r="AA197" i="10"/>
  <c r="P230" i="10"/>
  <c r="Q230" i="10"/>
  <c r="P234" i="10"/>
  <c r="Q234" i="10"/>
  <c r="P238" i="10"/>
  <c r="Q238" i="10"/>
  <c r="V234" i="10"/>
  <c r="W234" i="10"/>
  <c r="V238" i="10"/>
  <c r="W238" i="10"/>
  <c r="AN228" i="10"/>
  <c r="AO228" i="10"/>
  <c r="AN232" i="10"/>
  <c r="AO232" i="10"/>
  <c r="AN236" i="10"/>
  <c r="AO236" i="10"/>
  <c r="AN240" i="10"/>
  <c r="AO240" i="10"/>
  <c r="I34" i="10"/>
  <c r="E140" i="10"/>
  <c r="D140" i="10"/>
  <c r="E144" i="10"/>
  <c r="D144" i="10"/>
  <c r="E148" i="10"/>
  <c r="D148" i="10"/>
  <c r="K148" i="10"/>
  <c r="J148" i="10"/>
  <c r="Q139" i="10"/>
  <c r="P139" i="10"/>
  <c r="Q143" i="10"/>
  <c r="P143" i="10"/>
  <c r="Q147" i="10"/>
  <c r="P147" i="10"/>
  <c r="Q151" i="10"/>
  <c r="P151" i="10"/>
  <c r="W143" i="10"/>
  <c r="V143" i="10"/>
  <c r="W147" i="10"/>
  <c r="V147" i="10"/>
  <c r="W151" i="10"/>
  <c r="V151" i="10"/>
  <c r="AC150" i="10"/>
  <c r="AB150" i="10"/>
  <c r="AI138" i="10"/>
  <c r="AH138" i="10"/>
  <c r="AI142" i="10"/>
  <c r="AH142" i="10"/>
  <c r="AI146" i="10"/>
  <c r="AH146" i="10"/>
  <c r="AI150" i="10"/>
  <c r="AH150" i="10"/>
  <c r="AO145" i="10"/>
  <c r="AN145" i="10"/>
  <c r="AO149" i="10"/>
  <c r="AN149" i="10"/>
  <c r="E189" i="10"/>
  <c r="D189" i="10"/>
  <c r="K193" i="10"/>
  <c r="J193" i="10"/>
  <c r="W189" i="10"/>
  <c r="V189" i="10"/>
  <c r="W193" i="10"/>
  <c r="V193" i="10"/>
  <c r="AC189" i="10"/>
  <c r="AB189" i="10"/>
  <c r="AI193" i="10"/>
  <c r="AH193" i="10"/>
  <c r="K185" i="10"/>
  <c r="W185" i="10"/>
  <c r="AI185" i="10"/>
  <c r="W187" i="10"/>
  <c r="V187" i="10"/>
  <c r="J188" i="10"/>
  <c r="AC188" i="10"/>
  <c r="AB188" i="10"/>
  <c r="P189" i="10"/>
  <c r="AO190" i="10"/>
  <c r="AN190" i="10"/>
  <c r="E192" i="10"/>
  <c r="D192" i="10"/>
  <c r="AH192" i="10"/>
  <c r="AO193" i="10"/>
  <c r="AN193" i="10"/>
  <c r="E195" i="10"/>
  <c r="D195" i="10"/>
  <c r="K196" i="10"/>
  <c r="J196" i="10"/>
  <c r="O197" i="10"/>
  <c r="J227" i="10"/>
  <c r="I242" i="10"/>
  <c r="K227" i="10"/>
  <c r="J231" i="10"/>
  <c r="K231" i="10"/>
  <c r="J235" i="10"/>
  <c r="K235" i="10"/>
  <c r="J239" i="10"/>
  <c r="K239" i="10"/>
  <c r="I64" i="10"/>
  <c r="I53" i="10"/>
  <c r="I42" i="10"/>
  <c r="I68" i="10"/>
  <c r="I57" i="10"/>
  <c r="I46" i="10"/>
  <c r="I31" i="10"/>
  <c r="I35" i="10"/>
  <c r="I43" i="10"/>
  <c r="I44" i="10"/>
  <c r="I45" i="10"/>
  <c r="I65" i="10"/>
  <c r="E141" i="10"/>
  <c r="D141" i="10"/>
  <c r="E145" i="10"/>
  <c r="D145" i="10"/>
  <c r="E149" i="10"/>
  <c r="D149" i="10"/>
  <c r="K141" i="10"/>
  <c r="J141" i="10"/>
  <c r="K145" i="10"/>
  <c r="J145" i="10"/>
  <c r="K149" i="10"/>
  <c r="J149" i="10"/>
  <c r="Q140" i="10"/>
  <c r="P140" i="10"/>
  <c r="Q144" i="10"/>
  <c r="P144" i="10"/>
  <c r="Q148" i="10"/>
  <c r="P148" i="10"/>
  <c r="AC139" i="10"/>
  <c r="AB139" i="10"/>
  <c r="AC143" i="10"/>
  <c r="AB143" i="10"/>
  <c r="AC147" i="10"/>
  <c r="AB147" i="10"/>
  <c r="AC151" i="10"/>
  <c r="AB151" i="10"/>
  <c r="AI147" i="10"/>
  <c r="AH147" i="10"/>
  <c r="AI151" i="10"/>
  <c r="AH151" i="10"/>
  <c r="E137" i="10"/>
  <c r="D137" i="10"/>
  <c r="C152" i="10"/>
  <c r="Q137" i="10"/>
  <c r="P137" i="10"/>
  <c r="O152" i="10"/>
  <c r="AC137" i="10"/>
  <c r="AB137" i="10"/>
  <c r="AA152" i="10"/>
  <c r="AO137" i="10"/>
  <c r="AN137" i="10"/>
  <c r="AM152" i="10"/>
  <c r="E190" i="10"/>
  <c r="D190" i="10"/>
  <c r="E194" i="10"/>
  <c r="D194" i="10"/>
  <c r="J182" i="10"/>
  <c r="I197" i="10"/>
  <c r="K190" i="10"/>
  <c r="J190" i="10"/>
  <c r="Q194" i="10"/>
  <c r="P194" i="10"/>
  <c r="V182" i="10"/>
  <c r="U197" i="10"/>
  <c r="AC186" i="10"/>
  <c r="AB186" i="10"/>
  <c r="AC190" i="10"/>
  <c r="AB190" i="10"/>
  <c r="AC194" i="10"/>
  <c r="AB194" i="10"/>
  <c r="AH182" i="10"/>
  <c r="AG197" i="10"/>
  <c r="AI186" i="10"/>
  <c r="AH186" i="10"/>
  <c r="AI190" i="10"/>
  <c r="AH190" i="10"/>
  <c r="AO194" i="10"/>
  <c r="AN194" i="10"/>
  <c r="B200" i="10"/>
  <c r="K182" i="10"/>
  <c r="AC193" i="10"/>
  <c r="AB193" i="10"/>
  <c r="AI194" i="10"/>
  <c r="AH194" i="10"/>
  <c r="C197" i="10"/>
  <c r="C242" i="10"/>
  <c r="D227" i="10"/>
  <c r="D235" i="10"/>
  <c r="E235" i="10"/>
  <c r="D239" i="10"/>
  <c r="E239" i="10"/>
  <c r="AH233" i="10"/>
  <c r="AI233" i="10"/>
  <c r="AH237" i="10"/>
  <c r="AI237" i="10"/>
  <c r="AH241" i="10"/>
  <c r="AI241" i="10"/>
  <c r="B245" i="10"/>
  <c r="I36" i="10"/>
  <c r="I37" i="10"/>
  <c r="E150" i="10"/>
  <c r="D150" i="10"/>
  <c r="K142" i="10"/>
  <c r="J142" i="10"/>
  <c r="K146" i="10"/>
  <c r="J146" i="10"/>
  <c r="K150" i="10"/>
  <c r="J150" i="10"/>
  <c r="Q145" i="10"/>
  <c r="P145" i="10"/>
  <c r="Q149" i="10"/>
  <c r="P149" i="10"/>
  <c r="W141" i="10"/>
  <c r="V141" i="10"/>
  <c r="W145" i="10"/>
  <c r="V145" i="10"/>
  <c r="W149" i="10"/>
  <c r="V149" i="10"/>
  <c r="AC140" i="10"/>
  <c r="AB140" i="10"/>
  <c r="AC144" i="10"/>
  <c r="AB144" i="10"/>
  <c r="AC148" i="10"/>
  <c r="AB148" i="10"/>
  <c r="AO139" i="10"/>
  <c r="AN139" i="10"/>
  <c r="AO143" i="10"/>
  <c r="AN143" i="10"/>
  <c r="AO147" i="10"/>
  <c r="AN147" i="10"/>
  <c r="AO151" i="10"/>
  <c r="AN151" i="10"/>
  <c r="H155" i="10"/>
  <c r="T155" i="10"/>
  <c r="AF155" i="10"/>
  <c r="K187" i="10"/>
  <c r="J187" i="10"/>
  <c r="K191" i="10"/>
  <c r="J191" i="10"/>
  <c r="K195" i="10"/>
  <c r="J195" i="10"/>
  <c r="Q187" i="10"/>
  <c r="P187" i="10"/>
  <c r="Q191" i="10"/>
  <c r="P191" i="10"/>
  <c r="W195" i="10"/>
  <c r="V195" i="10"/>
  <c r="AI187" i="10"/>
  <c r="AH187" i="10"/>
  <c r="AI191" i="10"/>
  <c r="AH191" i="10"/>
  <c r="AI195" i="10"/>
  <c r="AH195" i="10"/>
  <c r="AO187" i="10"/>
  <c r="AN187" i="10"/>
  <c r="AO191" i="10"/>
  <c r="AN191" i="10"/>
  <c r="K183" i="10"/>
  <c r="W183" i="10"/>
  <c r="AI183" i="10"/>
  <c r="E184" i="10"/>
  <c r="Q184" i="10"/>
  <c r="E185" i="10"/>
  <c r="Q185" i="10"/>
  <c r="AC185" i="10"/>
  <c r="AO185" i="10"/>
  <c r="AO186" i="10"/>
  <c r="AN186" i="10"/>
  <c r="AB187" i="10"/>
  <c r="E188" i="10"/>
  <c r="D188" i="10"/>
  <c r="AH188" i="10"/>
  <c r="AN189" i="10"/>
  <c r="Q190" i="10"/>
  <c r="P190" i="10"/>
  <c r="D191" i="10"/>
  <c r="W191" i="10"/>
  <c r="V191" i="10"/>
  <c r="J192" i="10"/>
  <c r="AC192" i="10"/>
  <c r="AB192" i="10"/>
  <c r="Q193" i="10"/>
  <c r="P193" i="10"/>
  <c r="W194" i="10"/>
  <c r="V194" i="10"/>
  <c r="AI196" i="10"/>
  <c r="AH196" i="10"/>
  <c r="AM197" i="10"/>
  <c r="D240" i="10"/>
  <c r="E240" i="10"/>
  <c r="AB229" i="10"/>
  <c r="AC229" i="10"/>
  <c r="AB233" i="10"/>
  <c r="AC233" i="10"/>
  <c r="AB237" i="10"/>
  <c r="AC237" i="10"/>
  <c r="AB241" i="10"/>
  <c r="AC241" i="10"/>
  <c r="W230" i="10"/>
  <c r="W274" i="10"/>
  <c r="V274" i="10"/>
  <c r="W278" i="10"/>
  <c r="V278" i="10"/>
  <c r="W282" i="10"/>
  <c r="V282" i="10"/>
  <c r="W286" i="10"/>
  <c r="V286" i="10"/>
  <c r="AO273" i="10"/>
  <c r="AN273" i="10"/>
  <c r="AO277" i="10"/>
  <c r="AN277" i="10"/>
  <c r="AO281" i="10"/>
  <c r="AN281" i="10"/>
  <c r="AO285" i="10"/>
  <c r="AN285" i="10"/>
  <c r="AB273" i="10"/>
  <c r="K318" i="10"/>
  <c r="J318" i="10"/>
  <c r="K322" i="10"/>
  <c r="J322" i="10"/>
  <c r="AI318" i="10"/>
  <c r="AH318" i="10"/>
  <c r="N200" i="10"/>
  <c r="T200" i="10"/>
  <c r="AL200" i="10"/>
  <c r="U242" i="10"/>
  <c r="V227" i="10"/>
  <c r="V239" i="10"/>
  <c r="W239" i="10"/>
  <c r="AN241" i="10"/>
  <c r="AO241" i="10"/>
  <c r="H245" i="10"/>
  <c r="AL245" i="10"/>
  <c r="E228" i="10"/>
  <c r="Q228" i="10"/>
  <c r="AC228" i="10"/>
  <c r="K229" i="10"/>
  <c r="W229" i="10"/>
  <c r="K232" i="10"/>
  <c r="W232" i="10"/>
  <c r="AI232" i="10"/>
  <c r="E233" i="10"/>
  <c r="Q233" i="10"/>
  <c r="AO233" i="10"/>
  <c r="K234" i="10"/>
  <c r="AI234" i="10"/>
  <c r="Q235" i="10"/>
  <c r="AC235" i="10"/>
  <c r="AO235" i="10"/>
  <c r="K236" i="10"/>
  <c r="W236" i="10"/>
  <c r="AI236" i="10"/>
  <c r="E237" i="10"/>
  <c r="Q237" i="10"/>
  <c r="AO237" i="10"/>
  <c r="K238" i="10"/>
  <c r="AI238" i="10"/>
  <c r="W240" i="10"/>
  <c r="O242" i="10"/>
  <c r="E275" i="10"/>
  <c r="D275" i="10"/>
  <c r="E279" i="10"/>
  <c r="D279" i="10"/>
  <c r="E283" i="10"/>
  <c r="D283" i="10"/>
  <c r="P283" i="10"/>
  <c r="Q283" i="10"/>
  <c r="AH273" i="10"/>
  <c r="AI273" i="10"/>
  <c r="AI277" i="10"/>
  <c r="AH277" i="10"/>
  <c r="AI281" i="10"/>
  <c r="AH281" i="10"/>
  <c r="AI285" i="10"/>
  <c r="AH285" i="10"/>
  <c r="AN138" i="10"/>
  <c r="J139" i="10"/>
  <c r="V139" i="10"/>
  <c r="AH139" i="10"/>
  <c r="J140" i="10"/>
  <c r="V140" i="10"/>
  <c r="AH140" i="10"/>
  <c r="P141" i="10"/>
  <c r="AB141" i="10"/>
  <c r="AN141" i="10"/>
  <c r="D142" i="10"/>
  <c r="P142" i="10"/>
  <c r="AB142" i="10"/>
  <c r="AN142" i="10"/>
  <c r="AH143" i="10"/>
  <c r="J144" i="10"/>
  <c r="V144" i="10"/>
  <c r="AH144" i="10"/>
  <c r="D146" i="10"/>
  <c r="P146" i="10"/>
  <c r="AB146" i="10"/>
  <c r="AN146" i="10"/>
  <c r="V148" i="10"/>
  <c r="AH148" i="10"/>
  <c r="AN150" i="10"/>
  <c r="D241" i="10"/>
  <c r="E241" i="10"/>
  <c r="P240" i="10"/>
  <c r="Q240" i="10"/>
  <c r="AG242" i="10"/>
  <c r="AH227" i="10"/>
  <c r="AH239" i="10"/>
  <c r="AI239" i="10"/>
  <c r="T245" i="10"/>
  <c r="E230" i="10"/>
  <c r="AC230" i="10"/>
  <c r="AO230" i="10"/>
  <c r="W231" i="10"/>
  <c r="AI231" i="10"/>
  <c r="AB277" i="10"/>
  <c r="AC277" i="10"/>
  <c r="AB281" i="10"/>
  <c r="AC281" i="10"/>
  <c r="AB285" i="10"/>
  <c r="AC285" i="10"/>
  <c r="P241" i="10"/>
  <c r="Q241" i="10"/>
  <c r="V241" i="10"/>
  <c r="W241" i="10"/>
  <c r="AB240" i="10"/>
  <c r="AC240" i="10"/>
  <c r="AN239" i="10"/>
  <c r="AO239" i="10"/>
  <c r="N245" i="10"/>
  <c r="W227" i="10"/>
  <c r="AF245" i="10"/>
  <c r="K228" i="10"/>
  <c r="W228" i="10"/>
  <c r="AI228" i="10"/>
  <c r="E229" i="10"/>
  <c r="Q229" i="10"/>
  <c r="E232" i="10"/>
  <c r="Q232" i="10"/>
  <c r="AC232" i="10"/>
  <c r="K233" i="10"/>
  <c r="W233" i="10"/>
  <c r="E234" i="10"/>
  <c r="AC234" i="10"/>
  <c r="AO234" i="10"/>
  <c r="W235" i="10"/>
  <c r="AI235" i="10"/>
  <c r="E236" i="10"/>
  <c r="Q236" i="10"/>
  <c r="AC236" i="10"/>
  <c r="K237" i="10"/>
  <c r="W237" i="10"/>
  <c r="E238" i="10"/>
  <c r="AC238" i="10"/>
  <c r="AO238" i="10"/>
  <c r="Q239" i="10"/>
  <c r="J241" i="10"/>
  <c r="K241" i="10"/>
  <c r="Q275" i="10"/>
  <c r="Q279" i="10"/>
  <c r="AC239" i="10"/>
  <c r="AI240" i="10"/>
  <c r="AA242" i="10"/>
  <c r="I287" i="10"/>
  <c r="K272" i="10"/>
  <c r="K284" i="10"/>
  <c r="J284" i="10"/>
  <c r="O287" i="10"/>
  <c r="W275" i="10"/>
  <c r="V275" i="10"/>
  <c r="W279" i="10"/>
  <c r="V279" i="10"/>
  <c r="W283" i="10"/>
  <c r="V283" i="10"/>
  <c r="AH286" i="10"/>
  <c r="AI286" i="10"/>
  <c r="P272" i="10"/>
  <c r="K273" i="10"/>
  <c r="W276" i="10"/>
  <c r="AH276" i="10"/>
  <c r="P277" i="10"/>
  <c r="W280" i="10"/>
  <c r="AH280" i="10"/>
  <c r="P281" i="10"/>
  <c r="AI282" i="10"/>
  <c r="P284" i="10"/>
  <c r="D286" i="10"/>
  <c r="AM242" i="10"/>
  <c r="K277" i="10"/>
  <c r="J277" i="10"/>
  <c r="K281" i="10"/>
  <c r="J281" i="10"/>
  <c r="K285" i="10"/>
  <c r="J285" i="10"/>
  <c r="Q285" i="10"/>
  <c r="P285" i="10"/>
  <c r="U287" i="10"/>
  <c r="AC283" i="10"/>
  <c r="AB283" i="10"/>
  <c r="H290" i="10"/>
  <c r="Q272" i="10"/>
  <c r="AL290" i="10"/>
  <c r="D273" i="10"/>
  <c r="K274" i="10"/>
  <c r="P276" i="10"/>
  <c r="E277" i="10"/>
  <c r="K278" i="10"/>
  <c r="P280" i="10"/>
  <c r="E281" i="10"/>
  <c r="K282" i="10"/>
  <c r="E285" i="10"/>
  <c r="K240" i="10"/>
  <c r="AG287" i="10"/>
  <c r="AI272" i="10"/>
  <c r="AI284" i="10"/>
  <c r="AH284" i="10"/>
  <c r="AM287" i="10"/>
  <c r="J272" i="10"/>
  <c r="AC287" i="10"/>
  <c r="AN272" i="10"/>
  <c r="P273" i="10"/>
  <c r="AI274" i="10"/>
  <c r="AB275" i="10"/>
  <c r="AI278" i="10"/>
  <c r="AB279" i="10"/>
  <c r="AB282" i="10"/>
  <c r="W284" i="10"/>
  <c r="K286" i="10"/>
  <c r="AB286" i="10"/>
  <c r="Q320" i="10"/>
  <c r="P320" i="10"/>
  <c r="AO320" i="10"/>
  <c r="AN320" i="10"/>
  <c r="C287" i="10"/>
  <c r="AA287" i="10"/>
  <c r="AO286" i="10"/>
  <c r="AN286" i="10"/>
  <c r="D272" i="10"/>
  <c r="T290" i="10"/>
  <c r="AB272" i="10"/>
  <c r="P286" i="10"/>
  <c r="W318" i="10"/>
  <c r="V318" i="10"/>
  <c r="E320" i="10"/>
  <c r="D320" i="10"/>
  <c r="AC320" i="10"/>
  <c r="AB320" i="10"/>
  <c r="E324" i="10"/>
  <c r="D324" i="10"/>
  <c r="E328" i="10"/>
  <c r="D328" i="10"/>
  <c r="Q324" i="10"/>
  <c r="P324" i="10"/>
  <c r="Q328" i="10"/>
  <c r="P328" i="10"/>
  <c r="AC324" i="10"/>
  <c r="AB324" i="10"/>
  <c r="AC328" i="10"/>
  <c r="AB328" i="10"/>
  <c r="AO324" i="10"/>
  <c r="AN324" i="10"/>
  <c r="AO328" i="10"/>
  <c r="AN328" i="10"/>
  <c r="I332" i="10"/>
  <c r="K317" i="10"/>
  <c r="J317" i="10"/>
  <c r="U332" i="10"/>
  <c r="W317" i="10"/>
  <c r="V317" i="10"/>
  <c r="AG332" i="10"/>
  <c r="AI317" i="10"/>
  <c r="AH317" i="10"/>
  <c r="E318" i="10"/>
  <c r="D318" i="10"/>
  <c r="Q318" i="10"/>
  <c r="P318" i="10"/>
  <c r="AC318" i="10"/>
  <c r="AB318" i="10"/>
  <c r="AO318" i="10"/>
  <c r="AN318" i="10"/>
  <c r="K319" i="10"/>
  <c r="J319" i="10"/>
  <c r="W319" i="10"/>
  <c r="V319" i="10"/>
  <c r="AI319" i="10"/>
  <c r="AH319" i="10"/>
  <c r="K321" i="10"/>
  <c r="J321" i="10"/>
  <c r="W321" i="10"/>
  <c r="V321" i="10"/>
  <c r="AI321" i="10"/>
  <c r="AH321" i="10"/>
  <c r="E322" i="10"/>
  <c r="D322" i="10"/>
  <c r="Q322" i="10"/>
  <c r="P322" i="10"/>
  <c r="N335" i="10"/>
  <c r="AL335" i="10"/>
  <c r="K326" i="10"/>
  <c r="J326" i="10"/>
  <c r="K330" i="10"/>
  <c r="J330" i="10"/>
  <c r="W326" i="10"/>
  <c r="V326" i="10"/>
  <c r="W330" i="10"/>
  <c r="V330" i="10"/>
  <c r="AI322" i="10"/>
  <c r="AH322" i="10"/>
  <c r="AI326" i="10"/>
  <c r="AH326" i="10"/>
  <c r="AI330" i="10"/>
  <c r="AH330" i="10"/>
  <c r="C332" i="10"/>
  <c r="E317" i="10"/>
  <c r="D317" i="10"/>
  <c r="O332" i="10"/>
  <c r="Q317" i="10"/>
  <c r="P317" i="10"/>
  <c r="AA332" i="10"/>
  <c r="AC317" i="10"/>
  <c r="AB317" i="10"/>
  <c r="AM332" i="10"/>
  <c r="AO317" i="10"/>
  <c r="AN317" i="10"/>
  <c r="E319" i="10"/>
  <c r="D319" i="10"/>
  <c r="Q319" i="10"/>
  <c r="P319" i="10"/>
  <c r="AC319" i="10"/>
  <c r="AB319" i="10"/>
  <c r="AO319" i="10"/>
  <c r="AN319" i="10"/>
  <c r="K320" i="10"/>
  <c r="J320" i="10"/>
  <c r="W320" i="10"/>
  <c r="V320" i="10"/>
  <c r="AI320" i="10"/>
  <c r="AH320" i="10"/>
  <c r="E321" i="10"/>
  <c r="D321" i="10"/>
  <c r="Q321" i="10"/>
  <c r="P321" i="10"/>
  <c r="AC321" i="10"/>
  <c r="AB321" i="10"/>
  <c r="AO321" i="10"/>
  <c r="AN321" i="10"/>
  <c r="V322" i="10"/>
  <c r="AN322" i="10"/>
  <c r="J323" i="10"/>
  <c r="V323" i="10"/>
  <c r="AH323" i="10"/>
  <c r="J325" i="10"/>
  <c r="V325" i="10"/>
  <c r="AH325" i="10"/>
  <c r="D326" i="10"/>
  <c r="P326" i="10"/>
  <c r="AB326" i="10"/>
  <c r="AN326" i="10"/>
  <c r="J327" i="10"/>
  <c r="V327" i="10"/>
  <c r="AH327" i="10"/>
  <c r="J329" i="10"/>
  <c r="V329" i="10"/>
  <c r="AH329" i="10"/>
  <c r="D330" i="10"/>
  <c r="P330" i="10"/>
  <c r="AB330" i="10"/>
  <c r="AN330" i="10"/>
  <c r="J331" i="10"/>
  <c r="V331" i="10"/>
  <c r="AH331" i="10"/>
  <c r="B335" i="10"/>
  <c r="H335" i="10"/>
  <c r="T335" i="10"/>
  <c r="Z335" i="10"/>
  <c r="AF335" i="10"/>
  <c r="D323" i="10"/>
  <c r="P323" i="10"/>
  <c r="AB323" i="10"/>
  <c r="AN323" i="10"/>
  <c r="J324" i="10"/>
  <c r="V324" i="10"/>
  <c r="AH324" i="10"/>
  <c r="D325" i="10"/>
  <c r="P325" i="10"/>
  <c r="AB325" i="10"/>
  <c r="AN325" i="10"/>
  <c r="D327" i="10"/>
  <c r="P327" i="10"/>
  <c r="AB327" i="10"/>
  <c r="AN327" i="10"/>
  <c r="J328" i="10"/>
  <c r="V328" i="10"/>
  <c r="AH328" i="10"/>
  <c r="D329" i="10"/>
  <c r="P329" i="10"/>
  <c r="AB329" i="10"/>
  <c r="AN329" i="10"/>
  <c r="D331" i="10"/>
  <c r="P331" i="10"/>
  <c r="AB331" i="10"/>
  <c r="AN331" i="10"/>
  <c r="AB112" i="9"/>
  <c r="AC112" i="9"/>
  <c r="J220" i="9"/>
  <c r="K220" i="9"/>
  <c r="AH220" i="9"/>
  <c r="AI220" i="9"/>
  <c r="J76" i="9"/>
  <c r="K76" i="9"/>
  <c r="AH76" i="9"/>
  <c r="AI76" i="9"/>
  <c r="P148" i="9"/>
  <c r="E112" i="9"/>
  <c r="D148" i="9"/>
  <c r="AH147" i="9"/>
  <c r="AN148" i="9"/>
  <c r="V147" i="9"/>
  <c r="AB148" i="9"/>
  <c r="E223" i="9"/>
  <c r="E182" i="9"/>
  <c r="J79" i="9"/>
  <c r="K79" i="9"/>
  <c r="AH75" i="9"/>
  <c r="AI75" i="9"/>
  <c r="AN77" i="9"/>
  <c r="AO77" i="9"/>
  <c r="P110" i="9"/>
  <c r="O116" i="9"/>
  <c r="Q110" i="9"/>
  <c r="AN110" i="9"/>
  <c r="AO110" i="9"/>
  <c r="AM116" i="9"/>
  <c r="D78" i="9"/>
  <c r="E78" i="9"/>
  <c r="AB74" i="9"/>
  <c r="AC74" i="9"/>
  <c r="AA80" i="9"/>
  <c r="AB78" i="9"/>
  <c r="AC78" i="9"/>
  <c r="D115" i="9"/>
  <c r="E115" i="9"/>
  <c r="AB115" i="9"/>
  <c r="AC115" i="9"/>
  <c r="J75" i="9"/>
  <c r="K75" i="9"/>
  <c r="P77" i="9"/>
  <c r="P80" i="9" s="1"/>
  <c r="Q77" i="9"/>
  <c r="AH79" i="9"/>
  <c r="AI79" i="9"/>
  <c r="P114" i="9"/>
  <c r="Q114" i="9"/>
  <c r="AN114" i="9"/>
  <c r="AO114" i="9"/>
  <c r="D74" i="9"/>
  <c r="E74" i="9"/>
  <c r="C80" i="9"/>
  <c r="D111" i="9"/>
  <c r="D116" i="9" s="1"/>
  <c r="E111" i="9"/>
  <c r="J113" i="9"/>
  <c r="J116" i="9" s="1"/>
  <c r="K113" i="9"/>
  <c r="AB111" i="9"/>
  <c r="AC111" i="9"/>
  <c r="AH113" i="9"/>
  <c r="AH116" i="9" s="1"/>
  <c r="AI113" i="9"/>
  <c r="D75" i="9"/>
  <c r="E75" i="9"/>
  <c r="D79" i="9"/>
  <c r="E79" i="9"/>
  <c r="V77" i="9"/>
  <c r="W77" i="9"/>
  <c r="AB75" i="9"/>
  <c r="AC75" i="9"/>
  <c r="AB79" i="9"/>
  <c r="AC79" i="9"/>
  <c r="V110" i="9"/>
  <c r="W110" i="9"/>
  <c r="U116" i="9"/>
  <c r="V114" i="9"/>
  <c r="W114" i="9"/>
  <c r="V74" i="9"/>
  <c r="U80" i="9"/>
  <c r="W74" i="9"/>
  <c r="V78" i="9"/>
  <c r="W78" i="9"/>
  <c r="P113" i="9"/>
  <c r="Q113" i="9"/>
  <c r="V111" i="9"/>
  <c r="W111" i="9"/>
  <c r="V115" i="9"/>
  <c r="W115" i="9"/>
  <c r="AN113" i="9"/>
  <c r="AO113" i="9"/>
  <c r="AN80" i="9"/>
  <c r="AC147" i="9"/>
  <c r="AB147" i="9"/>
  <c r="AM188" i="9"/>
  <c r="AO182" i="9"/>
  <c r="AN182" i="9"/>
  <c r="AI110" i="9"/>
  <c r="Q111" i="9"/>
  <c r="AO111" i="9"/>
  <c r="W112" i="9"/>
  <c r="E113" i="9"/>
  <c r="AC113" i="9"/>
  <c r="K114" i="9"/>
  <c r="AI114" i="9"/>
  <c r="Q115" i="9"/>
  <c r="AO115" i="9"/>
  <c r="W146" i="9"/>
  <c r="U152" i="9"/>
  <c r="V146" i="9"/>
  <c r="W150" i="9"/>
  <c r="V150" i="9"/>
  <c r="K146" i="9"/>
  <c r="I152" i="9"/>
  <c r="J146" i="9"/>
  <c r="Z155" i="9"/>
  <c r="Q183" i="9"/>
  <c r="P183" i="9"/>
  <c r="Q187" i="9"/>
  <c r="P187" i="9"/>
  <c r="W185" i="9"/>
  <c r="V185" i="9"/>
  <c r="AC183" i="9"/>
  <c r="AB183" i="9"/>
  <c r="AB187" i="9"/>
  <c r="AC187" i="9"/>
  <c r="AI185" i="9"/>
  <c r="AH185" i="9"/>
  <c r="AB220" i="9"/>
  <c r="AC220" i="9"/>
  <c r="K74" i="9"/>
  <c r="AI74" i="9"/>
  <c r="Q75" i="9"/>
  <c r="AO75" i="9"/>
  <c r="W76" i="9"/>
  <c r="E77" i="9"/>
  <c r="AC77" i="9"/>
  <c r="K78" i="9"/>
  <c r="AI78" i="9"/>
  <c r="Q79" i="9"/>
  <c r="AO79" i="9"/>
  <c r="O80" i="9"/>
  <c r="AM80" i="9"/>
  <c r="E110" i="9"/>
  <c r="AC110" i="9"/>
  <c r="K111" i="9"/>
  <c r="AI111" i="9"/>
  <c r="Q112" i="9"/>
  <c r="AO112" i="9"/>
  <c r="W113" i="9"/>
  <c r="E114" i="9"/>
  <c r="AC114" i="9"/>
  <c r="K115" i="9"/>
  <c r="AI115" i="9"/>
  <c r="I116" i="9"/>
  <c r="AG116" i="9"/>
  <c r="K148" i="9"/>
  <c r="J148" i="9"/>
  <c r="Q149" i="9"/>
  <c r="P149" i="9"/>
  <c r="K186" i="9"/>
  <c r="J186" i="9"/>
  <c r="J219" i="9"/>
  <c r="K219" i="9"/>
  <c r="J223" i="9"/>
  <c r="K223" i="9"/>
  <c r="AC151" i="9"/>
  <c r="AB151" i="9"/>
  <c r="AO186" i="9"/>
  <c r="AN186" i="9"/>
  <c r="Q74" i="9"/>
  <c r="AO74" i="9"/>
  <c r="W75" i="9"/>
  <c r="E76" i="9"/>
  <c r="AC76" i="9"/>
  <c r="K77" i="9"/>
  <c r="AI77" i="9"/>
  <c r="Q78" i="9"/>
  <c r="AO78" i="9"/>
  <c r="W79" i="9"/>
  <c r="K110" i="9"/>
  <c r="N83" i="9"/>
  <c r="AL83" i="9"/>
  <c r="Q76" i="9"/>
  <c r="AO76" i="9"/>
  <c r="I80" i="9"/>
  <c r="AG80" i="9"/>
  <c r="K112" i="9"/>
  <c r="AI112" i="9"/>
  <c r="C116" i="9"/>
  <c r="AA116" i="9"/>
  <c r="E147" i="9"/>
  <c r="D147" i="9"/>
  <c r="E151" i="9"/>
  <c r="D151" i="9"/>
  <c r="Q146" i="9"/>
  <c r="O152" i="9"/>
  <c r="AI148" i="9"/>
  <c r="AH148" i="9"/>
  <c r="AO149" i="9"/>
  <c r="AN149" i="9"/>
  <c r="P146" i="9"/>
  <c r="Q150" i="9"/>
  <c r="P150" i="9"/>
  <c r="W151" i="9"/>
  <c r="V151" i="9"/>
  <c r="AI149" i="9"/>
  <c r="AH149" i="9"/>
  <c r="AO146" i="9"/>
  <c r="AM152" i="9"/>
  <c r="AO150" i="9"/>
  <c r="AN150" i="9"/>
  <c r="E146" i="9"/>
  <c r="C152" i="9"/>
  <c r="AF155" i="9"/>
  <c r="E185" i="9"/>
  <c r="D185" i="9"/>
  <c r="K183" i="9"/>
  <c r="J183" i="9"/>
  <c r="K187" i="9"/>
  <c r="J187" i="9"/>
  <c r="U188" i="9"/>
  <c r="V182" i="9"/>
  <c r="W182" i="9"/>
  <c r="W186" i="9"/>
  <c r="V186" i="9"/>
  <c r="AI182" i="9"/>
  <c r="AH182" i="9"/>
  <c r="AG188" i="9"/>
  <c r="AI186" i="9"/>
  <c r="AH186" i="9"/>
  <c r="AO183" i="9"/>
  <c r="AN183" i="9"/>
  <c r="V219" i="9"/>
  <c r="W219" i="9"/>
  <c r="K150" i="9"/>
  <c r="J150" i="9"/>
  <c r="Q151" i="9"/>
  <c r="P151" i="9"/>
  <c r="AC149" i="9"/>
  <c r="AB149" i="9"/>
  <c r="AI146" i="9"/>
  <c r="AG152" i="9"/>
  <c r="AI150" i="9"/>
  <c r="AH150" i="9"/>
  <c r="AO151" i="9"/>
  <c r="AN151" i="9"/>
  <c r="D146" i="9"/>
  <c r="N155" i="9"/>
  <c r="AH146" i="9"/>
  <c r="P147" i="9"/>
  <c r="AN147" i="9"/>
  <c r="V148" i="9"/>
  <c r="D149" i="9"/>
  <c r="E186" i="9"/>
  <c r="D186" i="9"/>
  <c r="Q185" i="9"/>
  <c r="P185" i="9"/>
  <c r="W183" i="9"/>
  <c r="V183" i="9"/>
  <c r="V187" i="9"/>
  <c r="W187" i="9"/>
  <c r="AC185" i="9"/>
  <c r="AB185" i="9"/>
  <c r="AI183" i="9"/>
  <c r="AH183" i="9"/>
  <c r="B191" i="9"/>
  <c r="J182" i="9"/>
  <c r="I188" i="9"/>
  <c r="K182" i="9"/>
  <c r="AA224" i="9"/>
  <c r="E150" i="9"/>
  <c r="D150" i="9"/>
  <c r="K151" i="9"/>
  <c r="J151" i="9"/>
  <c r="W149" i="9"/>
  <c r="V149" i="9"/>
  <c r="AC146" i="9"/>
  <c r="AA152" i="9"/>
  <c r="AC150" i="9"/>
  <c r="AB150" i="9"/>
  <c r="AI151" i="9"/>
  <c r="AH151" i="9"/>
  <c r="H155" i="9"/>
  <c r="AL155" i="9"/>
  <c r="E183" i="9"/>
  <c r="D183" i="9"/>
  <c r="E187" i="9"/>
  <c r="D187" i="9"/>
  <c r="K185" i="9"/>
  <c r="J185" i="9"/>
  <c r="O188" i="9"/>
  <c r="P182" i="9"/>
  <c r="Q186" i="9"/>
  <c r="P186" i="9"/>
  <c r="AC182" i="9"/>
  <c r="AB182" i="9"/>
  <c r="AA188" i="9"/>
  <c r="AC186" i="9"/>
  <c r="AB186" i="9"/>
  <c r="AO185" i="9"/>
  <c r="AN185" i="9"/>
  <c r="V221" i="9"/>
  <c r="W221" i="9"/>
  <c r="AB219" i="9"/>
  <c r="AC219" i="9"/>
  <c r="AB223" i="9"/>
  <c r="AC223" i="9"/>
  <c r="AH221" i="9"/>
  <c r="AI221" i="9"/>
  <c r="T191" i="9"/>
  <c r="E184" i="9"/>
  <c r="D184" i="9"/>
  <c r="Q184" i="9"/>
  <c r="P184" i="9"/>
  <c r="AC184" i="9"/>
  <c r="AB184" i="9"/>
  <c r="AO184" i="9"/>
  <c r="AN184" i="9"/>
  <c r="C188" i="9"/>
  <c r="D218" i="9"/>
  <c r="E218" i="9"/>
  <c r="D222" i="9"/>
  <c r="E222" i="9"/>
  <c r="V218" i="9"/>
  <c r="U224" i="9"/>
  <c r="AN218" i="9"/>
  <c r="AM224" i="9"/>
  <c r="AO218" i="9"/>
  <c r="J221" i="9"/>
  <c r="K221" i="9"/>
  <c r="W222" i="9"/>
  <c r="V223" i="9"/>
  <c r="W223" i="9"/>
  <c r="AN187" i="9"/>
  <c r="AO187" i="9"/>
  <c r="N191" i="9"/>
  <c r="AI187" i="9"/>
  <c r="AH219" i="9"/>
  <c r="AI219" i="9"/>
  <c r="AH223" i="9"/>
  <c r="AI223" i="9"/>
  <c r="P218" i="9"/>
  <c r="O224" i="9"/>
  <c r="Q218" i="9"/>
  <c r="AO221" i="9"/>
  <c r="AN222" i="9"/>
  <c r="AO222" i="9"/>
  <c r="H191" i="9"/>
  <c r="K184" i="9"/>
  <c r="J184" i="9"/>
  <c r="W184" i="9"/>
  <c r="V184" i="9"/>
  <c r="AI184" i="9"/>
  <c r="AH184" i="9"/>
  <c r="AB218" i="9"/>
  <c r="AC218" i="9"/>
  <c r="AB222" i="9"/>
  <c r="AC222" i="9"/>
  <c r="E219" i="9"/>
  <c r="D220" i="9"/>
  <c r="E220" i="9"/>
  <c r="Q221" i="9"/>
  <c r="P222" i="9"/>
  <c r="Q222" i="9"/>
  <c r="B227" i="9"/>
  <c r="Z227" i="9"/>
  <c r="K218" i="9"/>
  <c r="AI218" i="9"/>
  <c r="Q219" i="9"/>
  <c r="AO219" i="9"/>
  <c r="W220" i="9"/>
  <c r="E221" i="9"/>
  <c r="AC221" i="9"/>
  <c r="K222" i="9"/>
  <c r="AI222" i="9"/>
  <c r="Q223" i="9"/>
  <c r="AO223" i="9"/>
  <c r="N227" i="9"/>
  <c r="AL227" i="9"/>
  <c r="Q220" i="9"/>
  <c r="AO220" i="9"/>
  <c r="I224" i="9"/>
  <c r="AG224" i="9"/>
  <c r="D31" i="8"/>
  <c r="C77" i="8"/>
  <c r="D70" i="8"/>
  <c r="D76" i="8"/>
  <c r="D30" i="8"/>
  <c r="D43" i="8"/>
  <c r="D48" i="8"/>
  <c r="E57" i="8"/>
  <c r="D60" i="8"/>
  <c r="D75" i="8"/>
  <c r="C49" i="8"/>
  <c r="E49" i="8"/>
  <c r="E77" i="8"/>
  <c r="C35" i="8"/>
  <c r="D27" i="8"/>
  <c r="D28" i="8"/>
  <c r="D33" i="8"/>
  <c r="D34" i="8"/>
  <c r="A42" i="8"/>
  <c r="D44" i="8"/>
  <c r="D45" i="8"/>
  <c r="D46" i="8"/>
  <c r="D55" i="8"/>
  <c r="D56" i="8"/>
  <c r="D61" i="8"/>
  <c r="D62" i="8"/>
  <c r="A70" i="8"/>
  <c r="D72" i="8"/>
  <c r="D73" i="8"/>
  <c r="D74" i="8"/>
  <c r="C63" i="8"/>
  <c r="A28" i="8"/>
  <c r="T290" i="7"/>
  <c r="AN286" i="7"/>
  <c r="AO286" i="7"/>
  <c r="AB272" i="7"/>
  <c r="AC272" i="7"/>
  <c r="V275" i="7"/>
  <c r="W275" i="7"/>
  <c r="AO282" i="7"/>
  <c r="K284" i="7"/>
  <c r="AO285" i="7"/>
  <c r="AN285" i="7"/>
  <c r="AN281" i="7"/>
  <c r="AO281" i="7"/>
  <c r="AN273" i="7"/>
  <c r="AO273" i="7"/>
  <c r="AB279" i="7"/>
  <c r="AC279" i="7"/>
  <c r="AN229" i="7"/>
  <c r="J280" i="7"/>
  <c r="K280" i="7"/>
  <c r="H290" i="7"/>
  <c r="N245" i="7"/>
  <c r="AL245" i="7"/>
  <c r="AB284" i="7"/>
  <c r="V283" i="7"/>
  <c r="W283" i="7"/>
  <c r="AB280" i="7"/>
  <c r="AC280" i="7"/>
  <c r="P282" i="7"/>
  <c r="Q282" i="7"/>
  <c r="P278" i="7"/>
  <c r="Q278" i="7"/>
  <c r="J277" i="7"/>
  <c r="K277" i="7"/>
  <c r="Q236" i="7"/>
  <c r="P236" i="7"/>
  <c r="J281" i="7"/>
  <c r="K281" i="7"/>
  <c r="AF290" i="7"/>
  <c r="D272" i="7"/>
  <c r="E272" i="7"/>
  <c r="AN277" i="7"/>
  <c r="AO277" i="7"/>
  <c r="AH280" i="7"/>
  <c r="AI280" i="7"/>
  <c r="AH272" i="7"/>
  <c r="AI272" i="7"/>
  <c r="AB275" i="7"/>
  <c r="AC275" i="7"/>
  <c r="V278" i="7"/>
  <c r="W278" i="7"/>
  <c r="J272" i="7"/>
  <c r="K272" i="7"/>
  <c r="AH276" i="7"/>
  <c r="AI276" i="7"/>
  <c r="AL290" i="7"/>
  <c r="J285" i="7"/>
  <c r="K285" i="7"/>
  <c r="AH284" i="7"/>
  <c r="N290" i="7"/>
  <c r="AI187" i="7"/>
  <c r="E283" i="7"/>
  <c r="W279" i="7"/>
  <c r="AO274" i="7"/>
  <c r="B290" i="7"/>
  <c r="B335" i="7"/>
  <c r="Z335" i="7"/>
  <c r="B245" i="7"/>
  <c r="Z245" i="7"/>
  <c r="Z290" i="7"/>
  <c r="AH328" i="7"/>
  <c r="AI328" i="7"/>
  <c r="AH324" i="7"/>
  <c r="AI324" i="7"/>
  <c r="AC319" i="7"/>
  <c r="AB319" i="7"/>
  <c r="V326" i="7"/>
  <c r="W326" i="7"/>
  <c r="V322" i="7"/>
  <c r="W322" i="7"/>
  <c r="AI319" i="7"/>
  <c r="AH319" i="7"/>
  <c r="AB323" i="7"/>
  <c r="AC323" i="7"/>
  <c r="V330" i="7"/>
  <c r="W330" i="7"/>
  <c r="AB324" i="7"/>
  <c r="AN326" i="7"/>
  <c r="AN322" i="7"/>
  <c r="P326" i="7"/>
  <c r="AN319" i="7"/>
  <c r="P330" i="7"/>
  <c r="AB328" i="7"/>
  <c r="AN330" i="7"/>
  <c r="D328" i="7"/>
  <c r="D324" i="7"/>
  <c r="E326" i="7"/>
  <c r="D326" i="7"/>
  <c r="W329" i="7"/>
  <c r="V329" i="7"/>
  <c r="AC325" i="7"/>
  <c r="AB325" i="7"/>
  <c r="AM332" i="7"/>
  <c r="AO317" i="7"/>
  <c r="AN317" i="7"/>
  <c r="J318" i="7"/>
  <c r="V318" i="7"/>
  <c r="AH318" i="7"/>
  <c r="D319" i="7"/>
  <c r="P319" i="7"/>
  <c r="J320" i="7"/>
  <c r="V320" i="7"/>
  <c r="AH320" i="7"/>
  <c r="D321" i="7"/>
  <c r="P321" i="7"/>
  <c r="AB321" i="7"/>
  <c r="AN321" i="7"/>
  <c r="J322" i="7"/>
  <c r="J325" i="7"/>
  <c r="AO325" i="7"/>
  <c r="E327" i="7"/>
  <c r="V327" i="7"/>
  <c r="K328" i="7"/>
  <c r="Q329" i="7"/>
  <c r="AH329" i="7"/>
  <c r="AC331" i="7"/>
  <c r="E330" i="7"/>
  <c r="D330" i="7"/>
  <c r="O332" i="7"/>
  <c r="Q317" i="7"/>
  <c r="W325" i="7"/>
  <c r="V325" i="7"/>
  <c r="AG332" i="7"/>
  <c r="AI317" i="7"/>
  <c r="K323" i="7"/>
  <c r="J323" i="7"/>
  <c r="K327" i="7"/>
  <c r="J327" i="7"/>
  <c r="K331" i="7"/>
  <c r="J331" i="7"/>
  <c r="Q323" i="7"/>
  <c r="P323" i="7"/>
  <c r="Q327" i="7"/>
  <c r="P327" i="7"/>
  <c r="Q331" i="7"/>
  <c r="P331" i="7"/>
  <c r="AI323" i="7"/>
  <c r="AH323" i="7"/>
  <c r="AI327" i="7"/>
  <c r="AH327" i="7"/>
  <c r="AI331" i="7"/>
  <c r="AH331" i="7"/>
  <c r="AO323" i="7"/>
  <c r="AN323" i="7"/>
  <c r="AO327" i="7"/>
  <c r="AN327" i="7"/>
  <c r="AO331" i="7"/>
  <c r="AN331" i="7"/>
  <c r="H335" i="7"/>
  <c r="T335" i="7"/>
  <c r="I332" i="7"/>
  <c r="K317" i="7"/>
  <c r="U332" i="7"/>
  <c r="W317" i="7"/>
  <c r="AA332" i="7"/>
  <c r="AC317" i="7"/>
  <c r="AC329" i="7"/>
  <c r="AB329" i="7"/>
  <c r="C332" i="7"/>
  <c r="E317" i="7"/>
  <c r="E325" i="7"/>
  <c r="D325" i="7"/>
  <c r="E329" i="7"/>
  <c r="D329" i="7"/>
  <c r="J317" i="7"/>
  <c r="V317" i="7"/>
  <c r="AH317" i="7"/>
  <c r="D318" i="7"/>
  <c r="P318" i="7"/>
  <c r="AB318" i="7"/>
  <c r="AN318" i="7"/>
  <c r="J319" i="7"/>
  <c r="V319" i="7"/>
  <c r="D320" i="7"/>
  <c r="P320" i="7"/>
  <c r="AB320" i="7"/>
  <c r="AN320" i="7"/>
  <c r="J321" i="7"/>
  <c r="V321" i="7"/>
  <c r="AH321" i="7"/>
  <c r="D322" i="7"/>
  <c r="P322" i="7"/>
  <c r="E323" i="7"/>
  <c r="V323" i="7"/>
  <c r="K324" i="7"/>
  <c r="Q325" i="7"/>
  <c r="AH325" i="7"/>
  <c r="AC327" i="7"/>
  <c r="J329" i="7"/>
  <c r="AO329" i="7"/>
  <c r="E331" i="7"/>
  <c r="V331" i="7"/>
  <c r="AH322" i="7"/>
  <c r="V324" i="7"/>
  <c r="J326" i="7"/>
  <c r="AH326" i="7"/>
  <c r="V328" i="7"/>
  <c r="J330" i="7"/>
  <c r="AH330" i="7"/>
  <c r="AF335" i="7"/>
  <c r="AB322" i="7"/>
  <c r="P324" i="7"/>
  <c r="AN324" i="7"/>
  <c r="AB326" i="7"/>
  <c r="P328" i="7"/>
  <c r="AN328" i="7"/>
  <c r="AB330" i="7"/>
  <c r="AO284" i="7"/>
  <c r="AN284" i="7"/>
  <c r="W285" i="7"/>
  <c r="V285" i="7"/>
  <c r="V277" i="7"/>
  <c r="W277" i="7"/>
  <c r="P284" i="7"/>
  <c r="Q284" i="7"/>
  <c r="P276" i="7"/>
  <c r="Q276" i="7"/>
  <c r="J275" i="7"/>
  <c r="K275" i="7"/>
  <c r="AB285" i="7"/>
  <c r="AC285" i="7"/>
  <c r="AN276" i="7"/>
  <c r="AO276" i="7"/>
  <c r="AH275" i="7"/>
  <c r="AI275" i="7"/>
  <c r="V281" i="7"/>
  <c r="W281" i="7"/>
  <c r="V273" i="7"/>
  <c r="W273" i="7"/>
  <c r="P280" i="7"/>
  <c r="Q280" i="7"/>
  <c r="P272" i="7"/>
  <c r="Q272" i="7"/>
  <c r="J279" i="7"/>
  <c r="K279" i="7"/>
  <c r="AH286" i="7"/>
  <c r="AI286" i="7"/>
  <c r="W286" i="7"/>
  <c r="Q286" i="7"/>
  <c r="K286" i="7"/>
  <c r="AI283" i="7"/>
  <c r="AC283" i="7"/>
  <c r="Q274" i="7"/>
  <c r="K273" i="7"/>
  <c r="K283" i="7"/>
  <c r="W282" i="7"/>
  <c r="AO280" i="7"/>
  <c r="AI279" i="7"/>
  <c r="AO278" i="7"/>
  <c r="AC276" i="7"/>
  <c r="K276" i="7"/>
  <c r="W274" i="7"/>
  <c r="AO272" i="7"/>
  <c r="E285" i="7"/>
  <c r="E284" i="7"/>
  <c r="D284" i="7"/>
  <c r="D280" i="7"/>
  <c r="E280" i="7"/>
  <c r="E279" i="7"/>
  <c r="E276" i="7"/>
  <c r="D275" i="7"/>
  <c r="E275" i="7"/>
  <c r="AB278" i="7"/>
  <c r="AC278" i="7"/>
  <c r="D278" i="7"/>
  <c r="E278" i="7"/>
  <c r="AN283" i="7"/>
  <c r="AO283" i="7"/>
  <c r="V284" i="7"/>
  <c r="W284" i="7"/>
  <c r="AI285" i="7"/>
  <c r="AH285" i="7"/>
  <c r="AH281" i="7"/>
  <c r="AI281" i="7"/>
  <c r="AH277" i="7"/>
  <c r="AI277" i="7"/>
  <c r="AH273" i="7"/>
  <c r="AI273" i="7"/>
  <c r="AG287" i="7"/>
  <c r="AC286" i="7"/>
  <c r="AB286" i="7"/>
  <c r="AB282" i="7"/>
  <c r="AC282" i="7"/>
  <c r="AB274" i="7"/>
  <c r="AC274" i="7"/>
  <c r="D286" i="7"/>
  <c r="E286" i="7"/>
  <c r="D282" i="7"/>
  <c r="E282" i="7"/>
  <c r="D274" i="7"/>
  <c r="E274" i="7"/>
  <c r="P285" i="7"/>
  <c r="Q285" i="7"/>
  <c r="P281" i="7"/>
  <c r="Q281" i="7"/>
  <c r="P277" i="7"/>
  <c r="Q277" i="7"/>
  <c r="P273" i="7"/>
  <c r="O287" i="7"/>
  <c r="Q273" i="7"/>
  <c r="AM287" i="7"/>
  <c r="AA287" i="7"/>
  <c r="U287" i="7"/>
  <c r="I287" i="7"/>
  <c r="C287" i="7"/>
  <c r="Q283" i="7"/>
  <c r="AI282" i="7"/>
  <c r="K282" i="7"/>
  <c r="AC281" i="7"/>
  <c r="E281" i="7"/>
  <c r="W280" i="7"/>
  <c r="AO279" i="7"/>
  <c r="Q279" i="7"/>
  <c r="AI278" i="7"/>
  <c r="K278" i="7"/>
  <c r="AC277" i="7"/>
  <c r="E277" i="7"/>
  <c r="W276" i="7"/>
  <c r="AO275" i="7"/>
  <c r="Q275" i="7"/>
  <c r="AI274" i="7"/>
  <c r="K274" i="7"/>
  <c r="AC273" i="7"/>
  <c r="E273" i="7"/>
  <c r="W272" i="7"/>
  <c r="AI234" i="7"/>
  <c r="W232" i="7"/>
  <c r="AN232" i="7"/>
  <c r="AI238" i="7"/>
  <c r="P240" i="7"/>
  <c r="AB229" i="7"/>
  <c r="AB234" i="7"/>
  <c r="W236" i="7"/>
  <c r="AN236" i="7"/>
  <c r="AH230" i="7"/>
  <c r="AB238" i="7"/>
  <c r="W240" i="7"/>
  <c r="AN240" i="7"/>
  <c r="I242" i="7"/>
  <c r="K227" i="7"/>
  <c r="AC235" i="7"/>
  <c r="AB235" i="7"/>
  <c r="AM242" i="7"/>
  <c r="AO227" i="7"/>
  <c r="AN227" i="7"/>
  <c r="J228" i="7"/>
  <c r="V228" i="7"/>
  <c r="AH228" i="7"/>
  <c r="D229" i="7"/>
  <c r="P229" i="7"/>
  <c r="J230" i="7"/>
  <c r="V230" i="7"/>
  <c r="D231" i="7"/>
  <c r="P231" i="7"/>
  <c r="AB231" i="7"/>
  <c r="AN231" i="7"/>
  <c r="J232" i="7"/>
  <c r="AC233" i="7"/>
  <c r="D234" i="7"/>
  <c r="J235" i="7"/>
  <c r="AO235" i="7"/>
  <c r="E237" i="7"/>
  <c r="V237" i="7"/>
  <c r="K238" i="7"/>
  <c r="Q239" i="7"/>
  <c r="AH239" i="7"/>
  <c r="AC241" i="7"/>
  <c r="U242" i="7"/>
  <c r="W227" i="7"/>
  <c r="W239" i="7"/>
  <c r="V239" i="7"/>
  <c r="AG242" i="7"/>
  <c r="AI227" i="7"/>
  <c r="C242" i="7"/>
  <c r="E227" i="7"/>
  <c r="E235" i="7"/>
  <c r="D235" i="7"/>
  <c r="E239" i="7"/>
  <c r="D239" i="7"/>
  <c r="K233" i="7"/>
  <c r="J233" i="7"/>
  <c r="K237" i="7"/>
  <c r="J237" i="7"/>
  <c r="K241" i="7"/>
  <c r="J241" i="7"/>
  <c r="Q233" i="7"/>
  <c r="P233" i="7"/>
  <c r="Q237" i="7"/>
  <c r="P237" i="7"/>
  <c r="Q241" i="7"/>
  <c r="P241" i="7"/>
  <c r="AI233" i="7"/>
  <c r="AH233" i="7"/>
  <c r="AI237" i="7"/>
  <c r="AH237" i="7"/>
  <c r="AI241" i="7"/>
  <c r="AH241" i="7"/>
  <c r="AO233" i="7"/>
  <c r="AN233" i="7"/>
  <c r="AO237" i="7"/>
  <c r="AN237" i="7"/>
  <c r="AO241" i="7"/>
  <c r="AN241" i="7"/>
  <c r="H245" i="7"/>
  <c r="T245" i="7"/>
  <c r="AF245" i="7"/>
  <c r="O242" i="7"/>
  <c r="Q227" i="7"/>
  <c r="W235" i="7"/>
  <c r="V235" i="7"/>
  <c r="AA242" i="7"/>
  <c r="AC227" i="7"/>
  <c r="AC239" i="7"/>
  <c r="AB239" i="7"/>
  <c r="E236" i="7"/>
  <c r="D236" i="7"/>
  <c r="E240" i="7"/>
  <c r="D240" i="7"/>
  <c r="J227" i="7"/>
  <c r="V227" i="7"/>
  <c r="AH227" i="7"/>
  <c r="D228" i="7"/>
  <c r="P228" i="7"/>
  <c r="AB228" i="7"/>
  <c r="AN228" i="7"/>
  <c r="J229" i="7"/>
  <c r="V229" i="7"/>
  <c r="AH229" i="7"/>
  <c r="D230" i="7"/>
  <c r="P230" i="7"/>
  <c r="AB230" i="7"/>
  <c r="AN230" i="7"/>
  <c r="J231" i="7"/>
  <c r="V231" i="7"/>
  <c r="AH231" i="7"/>
  <c r="D232" i="7"/>
  <c r="P232" i="7"/>
  <c r="E233" i="7"/>
  <c r="V233" i="7"/>
  <c r="K234" i="7"/>
  <c r="Q235" i="7"/>
  <c r="AH235" i="7"/>
  <c r="AC237" i="7"/>
  <c r="D238" i="7"/>
  <c r="J239" i="7"/>
  <c r="AO239" i="7"/>
  <c r="E241" i="7"/>
  <c r="V241" i="7"/>
  <c r="AH232" i="7"/>
  <c r="V234" i="7"/>
  <c r="J236" i="7"/>
  <c r="AH236" i="7"/>
  <c r="V238" i="7"/>
  <c r="J240" i="7"/>
  <c r="AH240" i="7"/>
  <c r="AB232" i="7"/>
  <c r="P234" i="7"/>
  <c r="AN234" i="7"/>
  <c r="AB236" i="7"/>
  <c r="P238" i="7"/>
  <c r="AN238" i="7"/>
  <c r="AB240" i="7"/>
  <c r="W189" i="7"/>
  <c r="AN189" i="7"/>
  <c r="AI195" i="7"/>
  <c r="B200" i="7"/>
  <c r="Z200" i="7"/>
  <c r="E190" i="7"/>
  <c r="D191" i="7"/>
  <c r="AI196" i="7"/>
  <c r="AH196" i="7"/>
  <c r="AI192" i="7"/>
  <c r="AH192" i="7"/>
  <c r="AI188" i="7"/>
  <c r="AH188" i="7"/>
  <c r="AC195" i="7"/>
  <c r="AB195" i="7"/>
  <c r="AC191" i="7"/>
  <c r="AB191" i="7"/>
  <c r="AC187" i="7"/>
  <c r="AB187" i="7"/>
  <c r="Q193" i="7"/>
  <c r="P193" i="7"/>
  <c r="Q189" i="7"/>
  <c r="P189" i="7"/>
  <c r="K196" i="7"/>
  <c r="J196" i="7"/>
  <c r="K192" i="7"/>
  <c r="J192" i="7"/>
  <c r="K188" i="7"/>
  <c r="J188" i="7"/>
  <c r="K191" i="7"/>
  <c r="K195" i="7"/>
  <c r="AC194" i="7"/>
  <c r="AC190" i="7"/>
  <c r="AI191" i="7"/>
  <c r="W193" i="7"/>
  <c r="AN193" i="7"/>
  <c r="D195" i="7"/>
  <c r="E194" i="7"/>
  <c r="E186" i="7"/>
  <c r="D186" i="7"/>
  <c r="K187" i="7"/>
  <c r="J187" i="7"/>
  <c r="Q183" i="7"/>
  <c r="P183" i="7"/>
  <c r="AC188" i="7"/>
  <c r="AB188" i="7"/>
  <c r="AC196" i="7"/>
  <c r="AB196" i="7"/>
  <c r="E183" i="7"/>
  <c r="D183" i="7"/>
  <c r="E187" i="7"/>
  <c r="D187" i="7"/>
  <c r="K184" i="7"/>
  <c r="J184" i="7"/>
  <c r="Q184" i="7"/>
  <c r="P184" i="7"/>
  <c r="W185" i="7"/>
  <c r="V185" i="7"/>
  <c r="AC185" i="7"/>
  <c r="AB185" i="7"/>
  <c r="AG197" i="7"/>
  <c r="AI182" i="7"/>
  <c r="AH182" i="7"/>
  <c r="AI186" i="7"/>
  <c r="AH186" i="7"/>
  <c r="AI190" i="7"/>
  <c r="AH190" i="7"/>
  <c r="AI194" i="7"/>
  <c r="AH194" i="7"/>
  <c r="AO186" i="7"/>
  <c r="AN186" i="7"/>
  <c r="H200" i="7"/>
  <c r="AF200" i="7"/>
  <c r="Q188" i="7"/>
  <c r="AO192" i="7"/>
  <c r="V194" i="7"/>
  <c r="Q196" i="7"/>
  <c r="C197" i="7"/>
  <c r="E182" i="7"/>
  <c r="D182" i="7"/>
  <c r="K183" i="7"/>
  <c r="J183" i="7"/>
  <c r="Q187" i="7"/>
  <c r="P187" i="7"/>
  <c r="W184" i="7"/>
  <c r="V184" i="7"/>
  <c r="AC184" i="7"/>
  <c r="AB184" i="7"/>
  <c r="AC192" i="7"/>
  <c r="AB192" i="7"/>
  <c r="AI185" i="7"/>
  <c r="AH185" i="7"/>
  <c r="AO185" i="7"/>
  <c r="AN185" i="7"/>
  <c r="E184" i="7"/>
  <c r="D184" i="7"/>
  <c r="E188" i="7"/>
  <c r="D188" i="7"/>
  <c r="E192" i="7"/>
  <c r="D192" i="7"/>
  <c r="E196" i="7"/>
  <c r="D196" i="7"/>
  <c r="K185" i="7"/>
  <c r="J185" i="7"/>
  <c r="Q185" i="7"/>
  <c r="P185" i="7"/>
  <c r="U197" i="7"/>
  <c r="W182" i="7"/>
  <c r="V182" i="7"/>
  <c r="W186" i="7"/>
  <c r="V186" i="7"/>
  <c r="AA197" i="7"/>
  <c r="AC182" i="7"/>
  <c r="AB182" i="7"/>
  <c r="AC186" i="7"/>
  <c r="AB186" i="7"/>
  <c r="AI183" i="7"/>
  <c r="AH183" i="7"/>
  <c r="AO183" i="7"/>
  <c r="AN183" i="7"/>
  <c r="N200" i="7"/>
  <c r="AL200" i="7"/>
  <c r="E185" i="7"/>
  <c r="D185" i="7"/>
  <c r="E189" i="7"/>
  <c r="D189" i="7"/>
  <c r="E193" i="7"/>
  <c r="D193" i="7"/>
  <c r="I197" i="7"/>
  <c r="K182" i="7"/>
  <c r="J182" i="7"/>
  <c r="K186" i="7"/>
  <c r="J186" i="7"/>
  <c r="K190" i="7"/>
  <c r="J190" i="7"/>
  <c r="K194" i="7"/>
  <c r="J194" i="7"/>
  <c r="O197" i="7"/>
  <c r="Q182" i="7"/>
  <c r="P182" i="7"/>
  <c r="Q186" i="7"/>
  <c r="P186" i="7"/>
  <c r="W183" i="7"/>
  <c r="V183" i="7"/>
  <c r="AC183" i="7"/>
  <c r="AB183" i="7"/>
  <c r="AI184" i="7"/>
  <c r="AH184" i="7"/>
  <c r="AO184" i="7"/>
  <c r="AN184" i="7"/>
  <c r="T200" i="7"/>
  <c r="AO188" i="7"/>
  <c r="V190" i="7"/>
  <c r="Q192" i="7"/>
  <c r="AO196" i="7"/>
  <c r="AM197" i="7"/>
  <c r="V187" i="7"/>
  <c r="J189" i="7"/>
  <c r="AH189" i="7"/>
  <c r="P190" i="7"/>
  <c r="AN190" i="7"/>
  <c r="V191" i="7"/>
  <c r="J193" i="7"/>
  <c r="AH193" i="7"/>
  <c r="P194" i="7"/>
  <c r="AN194" i="7"/>
  <c r="V195" i="7"/>
  <c r="AN182" i="7"/>
  <c r="AN187" i="7"/>
  <c r="V188" i="7"/>
  <c r="AB189" i="7"/>
  <c r="P191" i="7"/>
  <c r="AN191" i="7"/>
  <c r="V192" i="7"/>
  <c r="AB193" i="7"/>
  <c r="P195" i="7"/>
  <c r="AN195" i="7"/>
  <c r="V196" i="7"/>
  <c r="AO182" i="7"/>
  <c r="AL155" i="7"/>
  <c r="Z155" i="7"/>
  <c r="N155" i="7"/>
  <c r="T155" i="7"/>
  <c r="H155" i="7"/>
  <c r="AF155" i="7"/>
  <c r="B155" i="7"/>
  <c r="K145" i="7"/>
  <c r="D143" i="7"/>
  <c r="E143" i="7"/>
  <c r="K149" i="7"/>
  <c r="D138" i="7"/>
  <c r="E138" i="7"/>
  <c r="K146" i="7"/>
  <c r="J146" i="7"/>
  <c r="E139" i="7"/>
  <c r="D139" i="7"/>
  <c r="Q142" i="7"/>
  <c r="P142" i="7"/>
  <c r="V140" i="7"/>
  <c r="W143" i="7"/>
  <c r="J141" i="7"/>
  <c r="P140" i="7"/>
  <c r="AO139" i="7"/>
  <c r="AN139" i="7"/>
  <c r="AC137" i="7"/>
  <c r="AB137" i="7"/>
  <c r="Q143" i="7"/>
  <c r="P143" i="7"/>
  <c r="K150" i="7"/>
  <c r="J150" i="7"/>
  <c r="W142" i="7"/>
  <c r="V142" i="7"/>
  <c r="W138" i="7"/>
  <c r="V138" i="7"/>
  <c r="Q145" i="7"/>
  <c r="P145" i="7"/>
  <c r="P141" i="7"/>
  <c r="Q141" i="7"/>
  <c r="Q137" i="7"/>
  <c r="P137" i="7"/>
  <c r="J148" i="7"/>
  <c r="K148" i="7"/>
  <c r="K144" i="7"/>
  <c r="J144" i="7"/>
  <c r="J140" i="7"/>
  <c r="K140" i="7"/>
  <c r="AI142" i="7"/>
  <c r="AH142" i="7"/>
  <c r="AC145" i="7"/>
  <c r="AB145" i="7"/>
  <c r="J138" i="7"/>
  <c r="K138" i="7"/>
  <c r="E145" i="7"/>
  <c r="D145" i="7"/>
  <c r="AN144" i="7"/>
  <c r="AO144" i="7"/>
  <c r="AN140" i="7"/>
  <c r="AO140" i="7"/>
  <c r="AB142" i="7"/>
  <c r="AC142" i="7"/>
  <c r="AB138" i="7"/>
  <c r="AC138" i="7"/>
  <c r="W141" i="7"/>
  <c r="V141" i="7"/>
  <c r="V137" i="7"/>
  <c r="W137" i="7"/>
  <c r="U152" i="7"/>
  <c r="J147" i="7"/>
  <c r="K147" i="7"/>
  <c r="K143" i="7"/>
  <c r="J143" i="7"/>
  <c r="J139" i="7"/>
  <c r="K139" i="7"/>
  <c r="AN137" i="7"/>
  <c r="C152" i="7"/>
  <c r="I152" i="7"/>
  <c r="K142" i="7"/>
  <c r="Q147" i="7"/>
  <c r="Q139" i="7"/>
  <c r="W145" i="7"/>
  <c r="AB139" i="7"/>
  <c r="AB143" i="7"/>
  <c r="AI147" i="7"/>
  <c r="AI143" i="7"/>
  <c r="AI139" i="7"/>
  <c r="AH144" i="7"/>
  <c r="AN145" i="7"/>
  <c r="E144" i="7"/>
  <c r="E137" i="7"/>
  <c r="J142" i="7"/>
  <c r="P144" i="7"/>
  <c r="W139" i="7"/>
  <c r="AC140" i="7"/>
  <c r="AC144" i="7"/>
  <c r="AH146" i="7"/>
  <c r="AH138" i="7"/>
  <c r="AN147" i="7"/>
  <c r="AN143" i="7"/>
  <c r="AM152" i="7"/>
  <c r="AG152" i="7"/>
  <c r="AH137" i="7"/>
  <c r="AH140" i="7"/>
  <c r="AN141" i="7"/>
  <c r="E142" i="7"/>
  <c r="D141" i="7"/>
  <c r="P146" i="7"/>
  <c r="P138" i="7"/>
  <c r="V144" i="7"/>
  <c r="AB141" i="7"/>
  <c r="AI145" i="7"/>
  <c r="AI141" i="7"/>
  <c r="AI137" i="7"/>
  <c r="AO146" i="7"/>
  <c r="AO142" i="7"/>
  <c r="AO138" i="7"/>
  <c r="AA152" i="7"/>
  <c r="O152" i="7"/>
  <c r="K137" i="7"/>
  <c r="E140" i="7"/>
  <c r="I45" i="7"/>
  <c r="I69" i="7"/>
  <c r="I35" i="7"/>
  <c r="I65" i="7"/>
  <c r="I42" i="7"/>
  <c r="I31" i="7"/>
  <c r="I34" i="7"/>
  <c r="I48" i="7"/>
  <c r="I44" i="7"/>
  <c r="I58" i="7"/>
  <c r="I54" i="7"/>
  <c r="I68" i="7"/>
  <c r="I59" i="7"/>
  <c r="I37" i="7"/>
  <c r="I33" i="7"/>
  <c r="I47" i="7"/>
  <c r="I43" i="7"/>
  <c r="I57" i="7"/>
  <c r="I64" i="7"/>
  <c r="I67" i="7"/>
  <c r="I55" i="7"/>
  <c r="D147" i="7"/>
  <c r="E147" i="7"/>
  <c r="D151" i="7"/>
  <c r="E151" i="7"/>
  <c r="P151" i="7"/>
  <c r="Q151" i="7"/>
  <c r="V149" i="7"/>
  <c r="W149" i="7"/>
  <c r="AB147" i="7"/>
  <c r="AC147" i="7"/>
  <c r="AB151" i="7"/>
  <c r="AC151" i="7"/>
  <c r="AH149" i="7"/>
  <c r="AI149" i="7"/>
  <c r="AN151" i="7"/>
  <c r="AO151" i="7"/>
  <c r="D149" i="7"/>
  <c r="E149" i="7"/>
  <c r="P149" i="7"/>
  <c r="Q149" i="7"/>
  <c r="V151" i="7"/>
  <c r="W151" i="7"/>
  <c r="D148" i="7"/>
  <c r="E148" i="7"/>
  <c r="P148" i="7"/>
  <c r="Q148" i="7"/>
  <c r="V146" i="7"/>
  <c r="W146" i="7"/>
  <c r="V150" i="7"/>
  <c r="W150" i="7"/>
  <c r="AB148" i="7"/>
  <c r="AC148" i="7"/>
  <c r="AH150" i="7"/>
  <c r="AI150" i="7"/>
  <c r="AN148" i="7"/>
  <c r="AO148" i="7"/>
  <c r="J151" i="7"/>
  <c r="K151" i="7"/>
  <c r="V147" i="7"/>
  <c r="W147" i="7"/>
  <c r="AB149" i="7"/>
  <c r="AC149" i="7"/>
  <c r="AH151" i="7"/>
  <c r="AI151" i="7"/>
  <c r="AN149" i="7"/>
  <c r="AO149" i="7"/>
  <c r="D146" i="7"/>
  <c r="E146" i="7"/>
  <c r="D150" i="7"/>
  <c r="E150" i="7"/>
  <c r="P150" i="7"/>
  <c r="Q150" i="7"/>
  <c r="V148" i="7"/>
  <c r="W148" i="7"/>
  <c r="AB146" i="7"/>
  <c r="AC146" i="7"/>
  <c r="AB150" i="7"/>
  <c r="AC150" i="7"/>
  <c r="AH148" i="7"/>
  <c r="AI148" i="7"/>
  <c r="AN150" i="7"/>
  <c r="AO150" i="7"/>
  <c r="C154" i="6"/>
  <c r="E154" i="6" s="1"/>
  <c r="AF230" i="6"/>
  <c r="T230" i="6"/>
  <c r="AL230" i="6"/>
  <c r="B230" i="6"/>
  <c r="Z230" i="6"/>
  <c r="H230" i="6"/>
  <c r="K222" i="6"/>
  <c r="AI222" i="6"/>
  <c r="Q223" i="6"/>
  <c r="P221" i="6"/>
  <c r="O227" i="6"/>
  <c r="P225" i="6"/>
  <c r="Q225" i="6"/>
  <c r="V226" i="6"/>
  <c r="W226" i="6"/>
  <c r="D224" i="6"/>
  <c r="E224" i="6"/>
  <c r="J221" i="6"/>
  <c r="I227" i="6"/>
  <c r="J225" i="6"/>
  <c r="K225" i="6"/>
  <c r="P226" i="6"/>
  <c r="Q226" i="6"/>
  <c r="AB224" i="6"/>
  <c r="AC224" i="6"/>
  <c r="AH221" i="6"/>
  <c r="AG227" i="6"/>
  <c r="AH225" i="6"/>
  <c r="AI225" i="6"/>
  <c r="AN226" i="6"/>
  <c r="AO226" i="6"/>
  <c r="J224" i="6"/>
  <c r="K224" i="6"/>
  <c r="AB223" i="6"/>
  <c r="AC223" i="6"/>
  <c r="AH224" i="6"/>
  <c r="AI224" i="6"/>
  <c r="AN221" i="6"/>
  <c r="AM227" i="6"/>
  <c r="AN225" i="6"/>
  <c r="AO225" i="6"/>
  <c r="Q221" i="6"/>
  <c r="W222" i="6"/>
  <c r="E223" i="6"/>
  <c r="D221" i="6"/>
  <c r="C227" i="6"/>
  <c r="D225" i="6"/>
  <c r="E225" i="6"/>
  <c r="J226" i="6"/>
  <c r="K226" i="6"/>
  <c r="V224" i="6"/>
  <c r="W224" i="6"/>
  <c r="AB221" i="6"/>
  <c r="AA227" i="6"/>
  <c r="AB225" i="6"/>
  <c r="AC225" i="6"/>
  <c r="AH226" i="6"/>
  <c r="AI226" i="6"/>
  <c r="K221" i="6"/>
  <c r="AI221" i="6"/>
  <c r="E222" i="6"/>
  <c r="Q222" i="6"/>
  <c r="AC222" i="6"/>
  <c r="AO222" i="6"/>
  <c r="K223" i="6"/>
  <c r="W223" i="6"/>
  <c r="AO223" i="6"/>
  <c r="D226" i="6"/>
  <c r="E226" i="6"/>
  <c r="P224" i="6"/>
  <c r="Q224" i="6"/>
  <c r="V221" i="6"/>
  <c r="U227" i="6"/>
  <c r="V225" i="6"/>
  <c r="W225" i="6"/>
  <c r="AB226" i="6"/>
  <c r="AC226" i="6"/>
  <c r="AH223" i="6"/>
  <c r="AI223" i="6"/>
  <c r="AN224" i="6"/>
  <c r="AO224" i="6"/>
  <c r="AG153" i="6"/>
  <c r="AI153" i="6" s="1"/>
  <c r="AA115" i="6"/>
  <c r="AC115" i="6" s="1"/>
  <c r="C115" i="6"/>
  <c r="C119" i="6" s="1"/>
  <c r="T194" i="6"/>
  <c r="Z194" i="6"/>
  <c r="O115" i="6"/>
  <c r="P115" i="6" s="1"/>
  <c r="H194" i="6"/>
  <c r="AF194" i="6"/>
  <c r="B194" i="6"/>
  <c r="U154" i="6"/>
  <c r="W154" i="6" s="1"/>
  <c r="I154" i="6"/>
  <c r="K154" i="6" s="1"/>
  <c r="N194" i="6"/>
  <c r="AL194" i="6"/>
  <c r="D185" i="6"/>
  <c r="C191" i="6"/>
  <c r="E185" i="6"/>
  <c r="D189" i="6"/>
  <c r="E189" i="6"/>
  <c r="J187" i="6"/>
  <c r="K187" i="6"/>
  <c r="P185" i="6"/>
  <c r="O191" i="6"/>
  <c r="Q185" i="6"/>
  <c r="P189" i="6"/>
  <c r="Q189" i="6"/>
  <c r="V187" i="6"/>
  <c r="W187" i="6"/>
  <c r="AB185" i="6"/>
  <c r="AA191" i="6"/>
  <c r="AC185" i="6"/>
  <c r="AB189" i="6"/>
  <c r="AC189" i="6"/>
  <c r="AH187" i="6"/>
  <c r="AI187" i="6"/>
  <c r="AN185" i="6"/>
  <c r="AO185" i="6"/>
  <c r="AM191" i="6"/>
  <c r="AN189" i="6"/>
  <c r="AO189" i="6"/>
  <c r="D186" i="6"/>
  <c r="E186" i="6"/>
  <c r="D190" i="6"/>
  <c r="E190" i="6"/>
  <c r="J188" i="6"/>
  <c r="K188" i="6"/>
  <c r="P186" i="6"/>
  <c r="Q186" i="6"/>
  <c r="P190" i="6"/>
  <c r="Q190" i="6"/>
  <c r="V188" i="6"/>
  <c r="W188" i="6"/>
  <c r="AB186" i="6"/>
  <c r="AC186" i="6"/>
  <c r="AB190" i="6"/>
  <c r="AC190" i="6"/>
  <c r="AH188" i="6"/>
  <c r="AI188" i="6"/>
  <c r="AN186" i="6"/>
  <c r="AO186" i="6"/>
  <c r="AN190" i="6"/>
  <c r="AO190" i="6"/>
  <c r="D187" i="6"/>
  <c r="E187" i="6"/>
  <c r="J185" i="6"/>
  <c r="K185" i="6"/>
  <c r="I191" i="6"/>
  <c r="J189" i="6"/>
  <c r="K189" i="6"/>
  <c r="P187" i="6"/>
  <c r="Q187" i="6"/>
  <c r="V185" i="6"/>
  <c r="U191" i="6"/>
  <c r="W185" i="6"/>
  <c r="V189" i="6"/>
  <c r="W189" i="6"/>
  <c r="AB187" i="6"/>
  <c r="AC187" i="6"/>
  <c r="AH185" i="6"/>
  <c r="AG191" i="6"/>
  <c r="AI185" i="6"/>
  <c r="AH189" i="6"/>
  <c r="AI189" i="6"/>
  <c r="AN187" i="6"/>
  <c r="AO187" i="6"/>
  <c r="D188" i="6"/>
  <c r="E188" i="6"/>
  <c r="J186" i="6"/>
  <c r="K186" i="6"/>
  <c r="J190" i="6"/>
  <c r="K190" i="6"/>
  <c r="P188" i="6"/>
  <c r="Q188" i="6"/>
  <c r="V186" i="6"/>
  <c r="W186" i="6"/>
  <c r="V190" i="6"/>
  <c r="W190" i="6"/>
  <c r="AB188" i="6"/>
  <c r="AC188" i="6"/>
  <c r="AH186" i="6"/>
  <c r="AI186" i="6"/>
  <c r="AH190" i="6"/>
  <c r="AI190" i="6"/>
  <c r="AN188" i="6"/>
  <c r="AO188" i="6"/>
  <c r="T122" i="6"/>
  <c r="AG115" i="6"/>
  <c r="AH115" i="6" s="1"/>
  <c r="AN152" i="6"/>
  <c r="AF158" i="6"/>
  <c r="B122" i="6"/>
  <c r="Z122" i="6"/>
  <c r="T158" i="6"/>
  <c r="J151" i="6"/>
  <c r="V153" i="6"/>
  <c r="U115" i="6"/>
  <c r="V115" i="6" s="1"/>
  <c r="H122" i="6"/>
  <c r="AF122" i="6"/>
  <c r="AH151" i="6"/>
  <c r="AM153" i="6"/>
  <c r="AO153" i="6" s="1"/>
  <c r="N122" i="6"/>
  <c r="AL122" i="6"/>
  <c r="H158" i="6"/>
  <c r="D150" i="6"/>
  <c r="P152" i="6"/>
  <c r="Q154" i="6"/>
  <c r="AI149" i="6"/>
  <c r="AO154" i="6"/>
  <c r="AN154" i="6"/>
  <c r="AI154" i="6"/>
  <c r="AH154" i="6"/>
  <c r="AH149" i="6"/>
  <c r="V151" i="6"/>
  <c r="D152" i="6"/>
  <c r="AB152" i="6"/>
  <c r="J153" i="6"/>
  <c r="B158" i="6"/>
  <c r="N158" i="6"/>
  <c r="Z158" i="6"/>
  <c r="AL158" i="6"/>
  <c r="AO149" i="6"/>
  <c r="AN149" i="6"/>
  <c r="P151" i="6"/>
  <c r="AB151" i="6"/>
  <c r="AN151" i="6"/>
  <c r="J152" i="6"/>
  <c r="V152" i="6"/>
  <c r="AH152" i="6"/>
  <c r="D153" i="6"/>
  <c r="P153" i="6"/>
  <c r="AB153" i="6"/>
  <c r="P114" i="6"/>
  <c r="Q114" i="6"/>
  <c r="AH113" i="6"/>
  <c r="AI113" i="6"/>
  <c r="AN114" i="6"/>
  <c r="AO114" i="6"/>
  <c r="D113" i="6"/>
  <c r="J114" i="6"/>
  <c r="K114" i="6"/>
  <c r="V116" i="6"/>
  <c r="W116" i="6"/>
  <c r="AB113" i="6"/>
  <c r="AC113" i="6"/>
  <c r="AB117" i="6"/>
  <c r="AC117" i="6"/>
  <c r="AH114" i="6"/>
  <c r="AI114" i="6"/>
  <c r="AH118" i="6"/>
  <c r="AI118" i="6"/>
  <c r="AN115" i="6"/>
  <c r="AO115" i="6"/>
  <c r="J113" i="6"/>
  <c r="I119" i="6"/>
  <c r="K113" i="6"/>
  <c r="P118" i="6"/>
  <c r="Q118" i="6"/>
  <c r="AH117" i="6"/>
  <c r="AI117" i="6"/>
  <c r="D117" i="6"/>
  <c r="E117" i="6"/>
  <c r="D114" i="6"/>
  <c r="E114" i="6"/>
  <c r="D118" i="6"/>
  <c r="E118" i="6"/>
  <c r="J115" i="6"/>
  <c r="K115" i="6"/>
  <c r="P116" i="6"/>
  <c r="Q116" i="6"/>
  <c r="V113" i="6"/>
  <c r="W113" i="6"/>
  <c r="V117" i="6"/>
  <c r="W117" i="6"/>
  <c r="AB114" i="6"/>
  <c r="AC114" i="6"/>
  <c r="AB118" i="6"/>
  <c r="AC118" i="6"/>
  <c r="AN116" i="6"/>
  <c r="AO116" i="6"/>
  <c r="E113" i="6"/>
  <c r="D116" i="6"/>
  <c r="E116" i="6"/>
  <c r="J117" i="6"/>
  <c r="K117" i="6"/>
  <c r="AB116" i="6"/>
  <c r="AC116" i="6"/>
  <c r="AN118" i="6"/>
  <c r="AO118" i="6"/>
  <c r="J118" i="6"/>
  <c r="K118" i="6"/>
  <c r="J116" i="6"/>
  <c r="K116" i="6"/>
  <c r="P113" i="6"/>
  <c r="Q113" i="6"/>
  <c r="P117" i="6"/>
  <c r="Q117" i="6"/>
  <c r="V114" i="6"/>
  <c r="W114" i="6"/>
  <c r="V118" i="6"/>
  <c r="W118" i="6"/>
  <c r="AH116" i="6"/>
  <c r="AI116" i="6"/>
  <c r="AN113" i="6"/>
  <c r="AM119" i="6"/>
  <c r="AO113" i="6"/>
  <c r="AN117" i="6"/>
  <c r="AO117" i="6"/>
  <c r="AL86" i="6"/>
  <c r="AF86" i="6"/>
  <c r="Z86" i="6"/>
  <c r="T86" i="6"/>
  <c r="N86" i="6"/>
  <c r="H86" i="6"/>
  <c r="J77" i="6"/>
  <c r="J79" i="6"/>
  <c r="J81" i="6"/>
  <c r="A82" i="6"/>
  <c r="A81" i="6"/>
  <c r="A80" i="6"/>
  <c r="A79" i="6"/>
  <c r="A78" i="6"/>
  <c r="A77" i="6"/>
  <c r="A67" i="1"/>
  <c r="A53" i="1"/>
  <c r="A39" i="1"/>
  <c r="A25" i="1"/>
  <c r="A65" i="6"/>
  <c r="G68" i="6"/>
  <c r="I82" i="6" s="1"/>
  <c r="K82" i="6" s="1"/>
  <c r="E68" i="6"/>
  <c r="I80" i="6" s="1"/>
  <c r="K80" i="6" s="1"/>
  <c r="C68" i="6"/>
  <c r="I78" i="6" s="1"/>
  <c r="K78" i="6" s="1"/>
  <c r="G69" i="6"/>
  <c r="O82" i="6" s="1"/>
  <c r="Q82" i="6" s="1"/>
  <c r="F69" i="6"/>
  <c r="O81" i="6" s="1"/>
  <c r="Q81" i="6" s="1"/>
  <c r="E69" i="6"/>
  <c r="O80" i="6" s="1"/>
  <c r="Q80" i="6" s="1"/>
  <c r="D69" i="6"/>
  <c r="C69" i="6"/>
  <c r="O78" i="6" s="1"/>
  <c r="Q78" i="6" s="1"/>
  <c r="B69" i="6"/>
  <c r="O77" i="6" s="1"/>
  <c r="Q77" i="6" s="1"/>
  <c r="G70" i="6"/>
  <c r="U82" i="6" s="1"/>
  <c r="W82" i="6" s="1"/>
  <c r="F70" i="6"/>
  <c r="U81" i="6" s="1"/>
  <c r="W81" i="6" s="1"/>
  <c r="E70" i="6"/>
  <c r="U80" i="6" s="1"/>
  <c r="W80" i="6" s="1"/>
  <c r="D70" i="6"/>
  <c r="C70" i="6"/>
  <c r="U78" i="6" s="1"/>
  <c r="W78" i="6" s="1"/>
  <c r="B70" i="6"/>
  <c r="U77" i="6" s="1"/>
  <c r="W77" i="6" s="1"/>
  <c r="G71" i="6"/>
  <c r="AA82" i="6" s="1"/>
  <c r="AC82" i="6" s="1"/>
  <c r="F71" i="6"/>
  <c r="AA81" i="6" s="1"/>
  <c r="AC81" i="6" s="1"/>
  <c r="E71" i="6"/>
  <c r="AA80" i="6" s="1"/>
  <c r="AC80" i="6" s="1"/>
  <c r="D71" i="6"/>
  <c r="C71" i="6"/>
  <c r="AA78" i="6" s="1"/>
  <c r="AC78" i="6" s="1"/>
  <c r="B71" i="6"/>
  <c r="AA77" i="6" s="1"/>
  <c r="AC77" i="6" s="1"/>
  <c r="G72" i="6"/>
  <c r="AG82" i="6" s="1"/>
  <c r="AI82" i="6" s="1"/>
  <c r="F72" i="6"/>
  <c r="AG81" i="6" s="1"/>
  <c r="AI81" i="6" s="1"/>
  <c r="E72" i="6"/>
  <c r="AG80" i="6" s="1"/>
  <c r="AI80" i="6" s="1"/>
  <c r="D72" i="6"/>
  <c r="C72" i="6"/>
  <c r="AG78" i="6" s="1"/>
  <c r="AI78" i="6" s="1"/>
  <c r="B72" i="6"/>
  <c r="AG77" i="6" s="1"/>
  <c r="AI77" i="6" s="1"/>
  <c r="G73" i="6"/>
  <c r="AM82" i="6" s="1"/>
  <c r="AO82" i="6" s="1"/>
  <c r="F73" i="6"/>
  <c r="AM81" i="6" s="1"/>
  <c r="AO81" i="6" s="1"/>
  <c r="E73" i="6"/>
  <c r="AM80" i="6" s="1"/>
  <c r="AN80" i="6" s="1"/>
  <c r="D73" i="6"/>
  <c r="C73" i="6"/>
  <c r="AM78" i="6" s="1"/>
  <c r="AO78" i="6" s="1"/>
  <c r="B73" i="6"/>
  <c r="AM77" i="6" s="1"/>
  <c r="AO77" i="6" s="1"/>
  <c r="F67" i="6"/>
  <c r="C81" i="6" s="1"/>
  <c r="E81" i="6" s="1"/>
  <c r="E67" i="6"/>
  <c r="C80" i="6" s="1"/>
  <c r="E80" i="6" s="1"/>
  <c r="D67" i="6"/>
  <c r="C79" i="6" s="1"/>
  <c r="D79" i="6" s="1"/>
  <c r="U150" i="6" s="1"/>
  <c r="W150" i="6" s="1"/>
  <c r="C67" i="6"/>
  <c r="C78" i="6" s="1"/>
  <c r="E78" i="6" s="1"/>
  <c r="B67" i="6"/>
  <c r="C77" i="6" s="1"/>
  <c r="G67" i="6"/>
  <c r="C82" i="6" s="1"/>
  <c r="E82" i="6" s="1"/>
  <c r="B83" i="6"/>
  <c r="C76" i="1"/>
  <c r="E76" i="1" s="1"/>
  <c r="C75" i="1"/>
  <c r="E75" i="1" s="1"/>
  <c r="C74" i="1"/>
  <c r="D74" i="1" s="1"/>
  <c r="C73" i="1"/>
  <c r="D73" i="1" s="1"/>
  <c r="C72" i="1"/>
  <c r="E72" i="1" s="1"/>
  <c r="C71" i="1"/>
  <c r="E71" i="1" s="1"/>
  <c r="C70" i="1"/>
  <c r="E70" i="1" s="1"/>
  <c r="C69" i="1"/>
  <c r="E69" i="1" s="1"/>
  <c r="A69" i="1"/>
  <c r="B77" i="1"/>
  <c r="E74" i="1"/>
  <c r="C62" i="1"/>
  <c r="E62" i="1" s="1"/>
  <c r="C61" i="1"/>
  <c r="E61" i="1" s="1"/>
  <c r="C60" i="1"/>
  <c r="D60" i="1" s="1"/>
  <c r="C59" i="1"/>
  <c r="E59" i="1" s="1"/>
  <c r="C58" i="1"/>
  <c r="E58" i="1" s="1"/>
  <c r="C57" i="1"/>
  <c r="E57" i="1" s="1"/>
  <c r="C56" i="1"/>
  <c r="D56" i="1" s="1"/>
  <c r="C55" i="1"/>
  <c r="D55" i="1" s="1"/>
  <c r="A55" i="1"/>
  <c r="B63" i="1"/>
  <c r="C48" i="1"/>
  <c r="E48" i="1" s="1"/>
  <c r="C47" i="1"/>
  <c r="E47" i="1" s="1"/>
  <c r="C46" i="1"/>
  <c r="D46" i="1" s="1"/>
  <c r="C45" i="1"/>
  <c r="D45" i="1" s="1"/>
  <c r="C44" i="1"/>
  <c r="E44" i="1" s="1"/>
  <c r="C43" i="1"/>
  <c r="D43" i="1" s="1"/>
  <c r="C42" i="1"/>
  <c r="E42" i="1" s="1"/>
  <c r="C41" i="1"/>
  <c r="A41" i="1"/>
  <c r="B49" i="1"/>
  <c r="B35" i="1"/>
  <c r="C34" i="1"/>
  <c r="E34" i="1" s="1"/>
  <c r="C33" i="1"/>
  <c r="D33" i="1" s="1"/>
  <c r="C32" i="1"/>
  <c r="D32" i="1" s="1"/>
  <c r="C31" i="1"/>
  <c r="D31" i="1" s="1"/>
  <c r="C30" i="1"/>
  <c r="E30" i="1" s="1"/>
  <c r="C29" i="1"/>
  <c r="D29" i="1" s="1"/>
  <c r="C28" i="1"/>
  <c r="D28" i="1" s="1"/>
  <c r="C27" i="1"/>
  <c r="E27" i="1" s="1"/>
  <c r="A27" i="1"/>
  <c r="E63" i="8" l="1"/>
  <c r="E287" i="10"/>
  <c r="AB242" i="10"/>
  <c r="AN197" i="10"/>
  <c r="AB287" i="10"/>
  <c r="Z293" i="10" s="1"/>
  <c r="Z292" i="10" s="1"/>
  <c r="AO287" i="10"/>
  <c r="AL293" i="10" s="1"/>
  <c r="AL292" i="10" s="1"/>
  <c r="AN287" i="10"/>
  <c r="AN242" i="10"/>
  <c r="P242" i="10"/>
  <c r="D197" i="10"/>
  <c r="AH224" i="9"/>
  <c r="AH80" i="9"/>
  <c r="Q188" i="9"/>
  <c r="AH152" i="9"/>
  <c r="D70" i="1"/>
  <c r="D58" i="1"/>
  <c r="D59" i="1"/>
  <c r="E43" i="1"/>
  <c r="D44" i="1"/>
  <c r="E55" i="1"/>
  <c r="D72" i="1"/>
  <c r="AA119" i="6"/>
  <c r="AC154" i="6"/>
  <c r="C49" i="1"/>
  <c r="AB115" i="6"/>
  <c r="AB119" i="6" s="1"/>
  <c r="E115" i="6"/>
  <c r="D115" i="6"/>
  <c r="D154" i="6"/>
  <c r="V287" i="10"/>
  <c r="T293" i="10" s="1"/>
  <c r="T292" i="10" s="1"/>
  <c r="AO197" i="10"/>
  <c r="Q197" i="10"/>
  <c r="AB197" i="10"/>
  <c r="Q287" i="10"/>
  <c r="AH287" i="10"/>
  <c r="AO242" i="10"/>
  <c r="AC242" i="10"/>
  <c r="Z248" i="10" s="1"/>
  <c r="Z247" i="10" s="1"/>
  <c r="AC197" i="10"/>
  <c r="Z203" i="10" s="1"/>
  <c r="Z202" i="10" s="1"/>
  <c r="E197" i="10"/>
  <c r="Q242" i="10"/>
  <c r="W287" i="10"/>
  <c r="AI197" i="10"/>
  <c r="AI242" i="10"/>
  <c r="E242" i="10"/>
  <c r="B248" i="10" s="1"/>
  <c r="B247" i="10" s="1"/>
  <c r="W197" i="10"/>
  <c r="P197" i="10"/>
  <c r="AB332" i="10"/>
  <c r="Q332" i="10"/>
  <c r="V332" i="10"/>
  <c r="K332" i="10"/>
  <c r="D242" i="10"/>
  <c r="J197" i="10"/>
  <c r="P152" i="10"/>
  <c r="E152" i="10"/>
  <c r="AN332" i="10"/>
  <c r="AC332" i="10"/>
  <c r="AH332" i="10"/>
  <c r="W332" i="10"/>
  <c r="P287" i="10"/>
  <c r="V242" i="10"/>
  <c r="K197" i="10"/>
  <c r="AB152" i="10"/>
  <c r="Q152" i="10"/>
  <c r="J242" i="10"/>
  <c r="J152" i="10"/>
  <c r="AH152" i="10"/>
  <c r="AO332" i="10"/>
  <c r="AL338" i="10" s="1"/>
  <c r="AL337" i="10" s="1"/>
  <c r="D332" i="10"/>
  <c r="AI332" i="10"/>
  <c r="K287" i="10"/>
  <c r="W242" i="10"/>
  <c r="B203" i="10"/>
  <c r="B202" i="10" s="1"/>
  <c r="AH197" i="10"/>
  <c r="V197" i="10"/>
  <c r="AN152" i="10"/>
  <c r="AC152" i="10"/>
  <c r="V152" i="10"/>
  <c r="K152" i="10"/>
  <c r="AI152" i="10"/>
  <c r="P332" i="10"/>
  <c r="E332" i="10"/>
  <c r="B338" i="10" s="1"/>
  <c r="B337" i="10" s="1"/>
  <c r="J332" i="10"/>
  <c r="D287" i="10"/>
  <c r="B293" i="10" s="1"/>
  <c r="B292" i="10" s="1"/>
  <c r="J287" i="10"/>
  <c r="AI287" i="10"/>
  <c r="AF293" i="10" s="1"/>
  <c r="AF292" i="10" s="1"/>
  <c r="AH242" i="10"/>
  <c r="AO152" i="10"/>
  <c r="D152" i="10"/>
  <c r="K242" i="10"/>
  <c r="W152" i="10"/>
  <c r="AI152" i="9"/>
  <c r="J224" i="9"/>
  <c r="AB188" i="9"/>
  <c r="D188" i="9"/>
  <c r="K116" i="9"/>
  <c r="H122" i="9" s="1"/>
  <c r="H121" i="9" s="1"/>
  <c r="V80" i="9"/>
  <c r="J80" i="9"/>
  <c r="K152" i="9"/>
  <c r="AB152" i="9"/>
  <c r="P116" i="9"/>
  <c r="AC188" i="9"/>
  <c r="AN152" i="9"/>
  <c r="AO116" i="9"/>
  <c r="AN224" i="9"/>
  <c r="W224" i="9"/>
  <c r="V188" i="9"/>
  <c r="AB116" i="9"/>
  <c r="E188" i="9"/>
  <c r="P188" i="9"/>
  <c r="AI188" i="9"/>
  <c r="AI116" i="9"/>
  <c r="AF122" i="9" s="1"/>
  <c r="AF121" i="9" s="1"/>
  <c r="W80" i="9"/>
  <c r="AC224" i="9"/>
  <c r="Q224" i="9"/>
  <c r="AN188" i="9"/>
  <c r="E80" i="9"/>
  <c r="AN116" i="9"/>
  <c r="AI224" i="9"/>
  <c r="D224" i="9"/>
  <c r="J188" i="9"/>
  <c r="D152" i="9"/>
  <c r="P152" i="9"/>
  <c r="K188" i="9"/>
  <c r="Q152" i="9"/>
  <c r="AC116" i="9"/>
  <c r="E224" i="9"/>
  <c r="B230" i="9" s="1"/>
  <c r="B229" i="9" s="1"/>
  <c r="AO80" i="9"/>
  <c r="AL86" i="9" s="1"/>
  <c r="AL85" i="9" s="1"/>
  <c r="W152" i="9"/>
  <c r="AB224" i="9"/>
  <c r="AO224" i="9"/>
  <c r="V224" i="9"/>
  <c r="E116" i="9"/>
  <c r="B122" i="9" s="1"/>
  <c r="B121" i="9" s="1"/>
  <c r="AI80" i="9"/>
  <c r="J152" i="9"/>
  <c r="AO188" i="9"/>
  <c r="AL194" i="9" s="1"/>
  <c r="AL193" i="9" s="1"/>
  <c r="W116" i="9"/>
  <c r="D80" i="9"/>
  <c r="AC80" i="9"/>
  <c r="Q116" i="9"/>
  <c r="K224" i="9"/>
  <c r="P224" i="9"/>
  <c r="AC152" i="9"/>
  <c r="AH188" i="9"/>
  <c r="W188" i="9"/>
  <c r="E152" i="9"/>
  <c r="AO152" i="9"/>
  <c r="Q80" i="9"/>
  <c r="N86" i="9" s="1"/>
  <c r="N85" i="9" s="1"/>
  <c r="K80" i="9"/>
  <c r="V152" i="9"/>
  <c r="V116" i="9"/>
  <c r="AB80" i="9"/>
  <c r="D77" i="8"/>
  <c r="D49" i="8"/>
  <c r="A71" i="8"/>
  <c r="A43" i="8"/>
  <c r="A57" i="8"/>
  <c r="A29" i="8"/>
  <c r="D63" i="8"/>
  <c r="D35" i="8"/>
  <c r="V287" i="7"/>
  <c r="AN287" i="7"/>
  <c r="J287" i="7"/>
  <c r="AH287" i="7"/>
  <c r="P332" i="7"/>
  <c r="AB332" i="7"/>
  <c r="W332" i="7"/>
  <c r="D332" i="7"/>
  <c r="AH332" i="7"/>
  <c r="AN332" i="7"/>
  <c r="V332" i="7"/>
  <c r="J332" i="7"/>
  <c r="E332" i="7"/>
  <c r="AC332" i="7"/>
  <c r="K332" i="7"/>
  <c r="AI332" i="7"/>
  <c r="Q332" i="7"/>
  <c r="AO332" i="7"/>
  <c r="AO287" i="7"/>
  <c r="P287" i="7"/>
  <c r="AB287" i="7"/>
  <c r="AC287" i="7"/>
  <c r="D287" i="7"/>
  <c r="K287" i="7"/>
  <c r="AI287" i="7"/>
  <c r="W287" i="7"/>
  <c r="E287" i="7"/>
  <c r="Q287" i="7"/>
  <c r="AB242" i="7"/>
  <c r="Q242" i="7"/>
  <c r="P242" i="7"/>
  <c r="D242" i="7"/>
  <c r="J242" i="7"/>
  <c r="E242" i="7"/>
  <c r="AO242" i="7"/>
  <c r="K242" i="7"/>
  <c r="AC242" i="7"/>
  <c r="AH242" i="7"/>
  <c r="V242" i="7"/>
  <c r="AI242" i="7"/>
  <c r="W242" i="7"/>
  <c r="AN242" i="7"/>
  <c r="Q197" i="7"/>
  <c r="AN197" i="7"/>
  <c r="W197" i="7"/>
  <c r="P197" i="7"/>
  <c r="AO197" i="7"/>
  <c r="J197" i="7"/>
  <c r="D197" i="7"/>
  <c r="K197" i="7"/>
  <c r="AB197" i="7"/>
  <c r="E197" i="7"/>
  <c r="AH197" i="7"/>
  <c r="AC197" i="7"/>
  <c r="V197" i="7"/>
  <c r="AI197" i="7"/>
  <c r="J152" i="7"/>
  <c r="AO152" i="7"/>
  <c r="D152" i="7"/>
  <c r="AI152" i="7"/>
  <c r="AB152" i="7"/>
  <c r="AC152" i="7"/>
  <c r="P152" i="7"/>
  <c r="AH152" i="7"/>
  <c r="V152" i="7"/>
  <c r="K152" i="7"/>
  <c r="E152" i="7"/>
  <c r="B158" i="7" s="1"/>
  <c r="B157" i="7" s="1"/>
  <c r="AN152" i="7"/>
  <c r="W152" i="7"/>
  <c r="T158" i="7" s="1"/>
  <c r="T157" i="7" s="1"/>
  <c r="Q152" i="7"/>
  <c r="AB227" i="6"/>
  <c r="V227" i="6"/>
  <c r="AH153" i="6"/>
  <c r="AC227" i="6"/>
  <c r="AO227" i="6"/>
  <c r="AI227" i="6"/>
  <c r="W227" i="6"/>
  <c r="E227" i="6"/>
  <c r="AH227" i="6"/>
  <c r="J227" i="6"/>
  <c r="K227" i="6"/>
  <c r="P227" i="6"/>
  <c r="Q227" i="6"/>
  <c r="AN227" i="6"/>
  <c r="D227" i="6"/>
  <c r="W115" i="6"/>
  <c r="W119" i="6" s="1"/>
  <c r="V154" i="6"/>
  <c r="U119" i="6"/>
  <c r="Q115" i="6"/>
  <c r="Q119" i="6" s="1"/>
  <c r="AG119" i="6"/>
  <c r="O119" i="6"/>
  <c r="AI115" i="6"/>
  <c r="AI119" i="6" s="1"/>
  <c r="J154" i="6"/>
  <c r="AI191" i="6"/>
  <c r="J191" i="6"/>
  <c r="AH191" i="6"/>
  <c r="V191" i="6"/>
  <c r="P191" i="6"/>
  <c r="E191" i="6"/>
  <c r="AO191" i="6"/>
  <c r="AB191" i="6"/>
  <c r="W191" i="6"/>
  <c r="K191" i="6"/>
  <c r="H197" i="6" s="1"/>
  <c r="H196" i="6" s="1"/>
  <c r="AN191" i="6"/>
  <c r="Q191" i="6"/>
  <c r="AC191" i="6"/>
  <c r="D191" i="6"/>
  <c r="AN153" i="6"/>
  <c r="K83" i="6"/>
  <c r="AB80" i="6"/>
  <c r="AM79" i="6"/>
  <c r="AM83" i="6" s="1"/>
  <c r="AA149" i="6"/>
  <c r="AA79" i="6"/>
  <c r="AC79" i="6" s="1"/>
  <c r="AC83" i="6" s="1"/>
  <c r="O149" i="6"/>
  <c r="O79" i="6"/>
  <c r="Q79" i="6" s="1"/>
  <c r="Q83" i="6" s="1"/>
  <c r="C149" i="6"/>
  <c r="J78" i="6"/>
  <c r="AH81" i="6"/>
  <c r="AG79" i="6"/>
  <c r="AI79" i="6" s="1"/>
  <c r="AI83" i="6" s="1"/>
  <c r="U149" i="6"/>
  <c r="U79" i="6"/>
  <c r="U83" i="6" s="1"/>
  <c r="I149" i="6"/>
  <c r="J82" i="6"/>
  <c r="AH77" i="6"/>
  <c r="V150" i="6"/>
  <c r="P119" i="6"/>
  <c r="AO119" i="6"/>
  <c r="J119" i="6"/>
  <c r="AH119" i="6"/>
  <c r="AC119" i="6"/>
  <c r="AN119" i="6"/>
  <c r="E119" i="6"/>
  <c r="V119" i="6"/>
  <c r="K119" i="6"/>
  <c r="D119" i="6"/>
  <c r="P82" i="6"/>
  <c r="P81" i="6"/>
  <c r="P77" i="6"/>
  <c r="V82" i="6"/>
  <c r="V78" i="6"/>
  <c r="AH80" i="6"/>
  <c r="AO80" i="6"/>
  <c r="AN77" i="6"/>
  <c r="J80" i="6"/>
  <c r="P80" i="6"/>
  <c r="V81" i="6"/>
  <c r="V77" i="6"/>
  <c r="AB82" i="6"/>
  <c r="AB78" i="6"/>
  <c r="AN82" i="6"/>
  <c r="P78" i="6"/>
  <c r="AN78" i="6"/>
  <c r="I83" i="6"/>
  <c r="V80" i="6"/>
  <c r="AB81" i="6"/>
  <c r="AB77" i="6"/>
  <c r="AH82" i="6"/>
  <c r="AH78" i="6"/>
  <c r="AN81" i="6"/>
  <c r="A28" i="1"/>
  <c r="A42" i="1"/>
  <c r="A56" i="1"/>
  <c r="A29" i="1"/>
  <c r="A43" i="1"/>
  <c r="A71" i="1"/>
  <c r="A57" i="1"/>
  <c r="A70" i="1"/>
  <c r="D78" i="6"/>
  <c r="O150" i="6" s="1"/>
  <c r="E79" i="6"/>
  <c r="C83" i="6"/>
  <c r="D80" i="6"/>
  <c r="AA150" i="6" s="1"/>
  <c r="D81" i="6"/>
  <c r="AG150" i="6" s="1"/>
  <c r="D82" i="6"/>
  <c r="AM150" i="6" s="1"/>
  <c r="D77" i="6"/>
  <c r="I150" i="6" s="1"/>
  <c r="B86" i="6"/>
  <c r="E77" i="6"/>
  <c r="D57" i="1"/>
  <c r="D69" i="1"/>
  <c r="E73" i="1"/>
  <c r="E77" i="1" s="1"/>
  <c r="E60" i="1"/>
  <c r="C77" i="1"/>
  <c r="E56" i="1"/>
  <c r="D71" i="1"/>
  <c r="D75" i="1"/>
  <c r="D76" i="1"/>
  <c r="C63" i="1"/>
  <c r="D61" i="1"/>
  <c r="D62" i="1"/>
  <c r="E45" i="1"/>
  <c r="D41" i="1"/>
  <c r="E41" i="1"/>
  <c r="D42" i="1"/>
  <c r="E46" i="1"/>
  <c r="D47" i="1"/>
  <c r="D48" i="1"/>
  <c r="D34" i="1"/>
  <c r="E33" i="1"/>
  <c r="E29" i="1"/>
  <c r="D30" i="1"/>
  <c r="E32" i="1"/>
  <c r="E28" i="1"/>
  <c r="E31" i="1"/>
  <c r="C35" i="1"/>
  <c r="D27" i="1"/>
  <c r="N194" i="9" l="1"/>
  <c r="N193" i="9" s="1"/>
  <c r="AF230" i="9"/>
  <c r="AF229" i="9" s="1"/>
  <c r="H86" i="9"/>
  <c r="H85" i="9" s="1"/>
  <c r="I89" i="9" s="1"/>
  <c r="I65" i="9" s="1"/>
  <c r="K21" i="9" s="1"/>
  <c r="N122" i="9"/>
  <c r="N121" i="9" s="1"/>
  <c r="O125" i="9" s="1"/>
  <c r="I102" i="9" s="1"/>
  <c r="M22" i="9" s="1"/>
  <c r="AF158" i="9"/>
  <c r="AF157" i="9" s="1"/>
  <c r="AG161" i="9" s="1"/>
  <c r="I141" i="9" s="1"/>
  <c r="O25" i="9" s="1"/>
  <c r="AL203" i="10"/>
  <c r="AL202" i="10" s="1"/>
  <c r="AF158" i="10"/>
  <c r="AF157" i="10" s="1"/>
  <c r="T248" i="10"/>
  <c r="T247" i="10" s="1"/>
  <c r="AF338" i="10"/>
  <c r="AF337" i="10" s="1"/>
  <c r="AH341" i="10" s="1"/>
  <c r="S312" i="10" s="1"/>
  <c r="L69" i="10" s="1"/>
  <c r="N248" i="10"/>
  <c r="N247" i="10" s="1"/>
  <c r="O251" i="10" s="1"/>
  <c r="R219" i="10" s="1"/>
  <c r="K44" i="10" s="1"/>
  <c r="AL248" i="10"/>
  <c r="AL247" i="10" s="1"/>
  <c r="N203" i="10"/>
  <c r="N202" i="10" s="1"/>
  <c r="N158" i="10"/>
  <c r="N157" i="10" s="1"/>
  <c r="H203" i="10"/>
  <c r="H202" i="10" s="1"/>
  <c r="J206" i="10" s="1"/>
  <c r="S173" i="10" s="1"/>
  <c r="L32" i="10" s="1"/>
  <c r="T338" i="10"/>
  <c r="T337" i="10" s="1"/>
  <c r="AF248" i="10"/>
  <c r="AF247" i="10" s="1"/>
  <c r="T158" i="10"/>
  <c r="T157" i="10" s="1"/>
  <c r="V161" i="10" s="1"/>
  <c r="S130" i="10" s="1"/>
  <c r="L23" i="10" s="1"/>
  <c r="H248" i="10"/>
  <c r="H247" i="10" s="1"/>
  <c r="H251" i="10" s="1"/>
  <c r="Q218" i="10" s="1"/>
  <c r="J43" i="10" s="1"/>
  <c r="H158" i="10"/>
  <c r="H157" i="10" s="1"/>
  <c r="Z338" i="10"/>
  <c r="Z337" i="10" s="1"/>
  <c r="N338" i="10"/>
  <c r="N337" i="10" s="1"/>
  <c r="O341" i="10" s="1"/>
  <c r="R309" i="10" s="1"/>
  <c r="K66" i="10" s="1"/>
  <c r="T203" i="10"/>
  <c r="T202" i="10" s="1"/>
  <c r="V206" i="10" s="1"/>
  <c r="S175" i="10" s="1"/>
  <c r="L34" i="10" s="1"/>
  <c r="N293" i="10"/>
  <c r="N292" i="10" s="1"/>
  <c r="AF203" i="10"/>
  <c r="AF202" i="10" s="1"/>
  <c r="AG206" i="10" s="1"/>
  <c r="R177" i="10" s="1"/>
  <c r="K36" i="10" s="1"/>
  <c r="AL158" i="10"/>
  <c r="AL157" i="10" s="1"/>
  <c r="AN161" i="10" s="1"/>
  <c r="S133" i="10" s="1"/>
  <c r="L26" i="10" s="1"/>
  <c r="H338" i="10"/>
  <c r="H337" i="10" s="1"/>
  <c r="I341" i="10" s="1"/>
  <c r="R308" i="10" s="1"/>
  <c r="K65" i="10" s="1"/>
  <c r="T230" i="9"/>
  <c r="T229" i="9" s="1"/>
  <c r="T233" i="9" s="1"/>
  <c r="H211" i="9" s="1"/>
  <c r="R23" i="9" s="1"/>
  <c r="AF86" i="9"/>
  <c r="AF85" i="9" s="1"/>
  <c r="AL158" i="9"/>
  <c r="AL157" i="9" s="1"/>
  <c r="AM161" i="9" s="1"/>
  <c r="I142" i="9" s="1"/>
  <c r="O26" i="9" s="1"/>
  <c r="H158" i="9"/>
  <c r="H157" i="9" s="1"/>
  <c r="H161" i="9" s="1"/>
  <c r="H137" i="9" s="1"/>
  <c r="N21" i="9" s="1"/>
  <c r="Z122" i="9"/>
  <c r="Z121" i="9" s="1"/>
  <c r="AA125" i="9" s="1"/>
  <c r="I104" i="9" s="1"/>
  <c r="M24" i="9" s="1"/>
  <c r="AL122" i="9"/>
  <c r="AL121" i="9" s="1"/>
  <c r="AL125" i="9" s="1"/>
  <c r="H106" i="9" s="1"/>
  <c r="L26" i="9" s="1"/>
  <c r="T194" i="9"/>
  <c r="T193" i="9" s="1"/>
  <c r="T197" i="9" s="1"/>
  <c r="H175" i="9" s="1"/>
  <c r="P23" i="9" s="1"/>
  <c r="N230" i="9"/>
  <c r="N229" i="9" s="1"/>
  <c r="O233" i="9" s="1"/>
  <c r="I210" i="9" s="1"/>
  <c r="S22" i="9" s="1"/>
  <c r="H194" i="9"/>
  <c r="H193" i="9" s="1"/>
  <c r="H197" i="9" s="1"/>
  <c r="H173" i="9" s="1"/>
  <c r="P21" i="9" s="1"/>
  <c r="B194" i="9"/>
  <c r="B193" i="9" s="1"/>
  <c r="B197" i="9" s="1"/>
  <c r="H172" i="9" s="1"/>
  <c r="P20" i="9" s="1"/>
  <c r="AL230" i="9"/>
  <c r="AL229" i="9" s="1"/>
  <c r="AM233" i="9" s="1"/>
  <c r="I214" i="9" s="1"/>
  <c r="S26" i="9" s="1"/>
  <c r="Z158" i="9"/>
  <c r="Z157" i="9" s="1"/>
  <c r="AA161" i="9" s="1"/>
  <c r="I140" i="9" s="1"/>
  <c r="O24" i="9" s="1"/>
  <c r="N158" i="9"/>
  <c r="N157" i="9" s="1"/>
  <c r="O161" i="9" s="1"/>
  <c r="I138" i="9" s="1"/>
  <c r="O22" i="9" s="1"/>
  <c r="H230" i="9"/>
  <c r="H229" i="9" s="1"/>
  <c r="H233" i="9" s="1"/>
  <c r="H209" i="9" s="1"/>
  <c r="R21" i="9" s="1"/>
  <c r="T86" i="9"/>
  <c r="T85" i="9" s="1"/>
  <c r="U89" i="9" s="1"/>
  <c r="I67" i="9" s="1"/>
  <c r="K23" i="9" s="1"/>
  <c r="T338" i="7"/>
  <c r="T337" i="7" s="1"/>
  <c r="E63" i="1"/>
  <c r="H293" i="10"/>
  <c r="H292" i="10" s="1"/>
  <c r="I296" i="10" s="1"/>
  <c r="R263" i="10" s="1"/>
  <c r="K54" i="10" s="1"/>
  <c r="AH206" i="10"/>
  <c r="S177" i="10" s="1"/>
  <c r="L36" i="10" s="1"/>
  <c r="AF206" i="10"/>
  <c r="Q177" i="10" s="1"/>
  <c r="J36" i="10" s="1"/>
  <c r="Z341" i="10"/>
  <c r="Q311" i="10" s="1"/>
  <c r="J68" i="10" s="1"/>
  <c r="AB341" i="10"/>
  <c r="S311" i="10" s="1"/>
  <c r="L68" i="10" s="1"/>
  <c r="AA341" i="10"/>
  <c r="R311" i="10" s="1"/>
  <c r="K68" i="10" s="1"/>
  <c r="C251" i="10"/>
  <c r="R217" i="10" s="1"/>
  <c r="K42" i="10" s="1"/>
  <c r="D251" i="10"/>
  <c r="S217" i="10" s="1"/>
  <c r="L42" i="10" s="1"/>
  <c r="B251" i="10"/>
  <c r="Q217" i="10" s="1"/>
  <c r="J42" i="10" s="1"/>
  <c r="P341" i="10"/>
  <c r="S309" i="10" s="1"/>
  <c r="L66" i="10" s="1"/>
  <c r="N341" i="10"/>
  <c r="Q309" i="10" s="1"/>
  <c r="J66" i="10" s="1"/>
  <c r="AL161" i="10"/>
  <c r="Q133" i="10" s="1"/>
  <c r="J26" i="10" s="1"/>
  <c r="B296" i="10"/>
  <c r="Q262" i="10" s="1"/>
  <c r="J53" i="10" s="1"/>
  <c r="C296" i="10"/>
  <c r="R262" i="10" s="1"/>
  <c r="K53" i="10" s="1"/>
  <c r="D296" i="10"/>
  <c r="S262" i="10" s="1"/>
  <c r="L53" i="10" s="1"/>
  <c r="AG341" i="10"/>
  <c r="R312" i="10" s="1"/>
  <c r="K69" i="10" s="1"/>
  <c r="AF341" i="10"/>
  <c r="Q312" i="10" s="1"/>
  <c r="J69" i="10" s="1"/>
  <c r="N206" i="10"/>
  <c r="Q174" i="10" s="1"/>
  <c r="J33" i="10" s="1"/>
  <c r="O206" i="10"/>
  <c r="R174" i="10" s="1"/>
  <c r="K33" i="10" s="1"/>
  <c r="P206" i="10"/>
  <c r="S174" i="10" s="1"/>
  <c r="L33" i="10" s="1"/>
  <c r="B341" i="10"/>
  <c r="Q307" i="10" s="1"/>
  <c r="J64" i="10" s="1"/>
  <c r="D341" i="10"/>
  <c r="S307" i="10" s="1"/>
  <c r="L64" i="10" s="1"/>
  <c r="C341" i="10"/>
  <c r="R307" i="10" s="1"/>
  <c r="K64" i="10" s="1"/>
  <c r="AH161" i="10"/>
  <c r="S132" i="10" s="1"/>
  <c r="L25" i="10" s="1"/>
  <c r="AG161" i="10"/>
  <c r="R132" i="10" s="1"/>
  <c r="K25" i="10" s="1"/>
  <c r="AF161" i="10"/>
  <c r="Q132" i="10" s="1"/>
  <c r="J25" i="10" s="1"/>
  <c r="AN296" i="10"/>
  <c r="S268" i="10" s="1"/>
  <c r="L59" i="10" s="1"/>
  <c r="AM296" i="10"/>
  <c r="R268" i="10" s="1"/>
  <c r="K59" i="10" s="1"/>
  <c r="AL296" i="10"/>
  <c r="Q268" i="10" s="1"/>
  <c r="J59" i="10" s="1"/>
  <c r="AH251" i="10"/>
  <c r="S222" i="10" s="1"/>
  <c r="L47" i="10" s="1"/>
  <c r="AG251" i="10"/>
  <c r="R222" i="10" s="1"/>
  <c r="K47" i="10" s="1"/>
  <c r="AF251" i="10"/>
  <c r="Q222" i="10" s="1"/>
  <c r="J47" i="10" s="1"/>
  <c r="H296" i="10"/>
  <c r="Q263" i="10" s="1"/>
  <c r="J54" i="10" s="1"/>
  <c r="J296" i="10"/>
  <c r="S263" i="10" s="1"/>
  <c r="L54" i="10" s="1"/>
  <c r="P296" i="10"/>
  <c r="S264" i="10" s="1"/>
  <c r="L55" i="10" s="1"/>
  <c r="O296" i="10"/>
  <c r="R264" i="10" s="1"/>
  <c r="K55" i="10" s="1"/>
  <c r="N296" i="10"/>
  <c r="Q264" i="10" s="1"/>
  <c r="J55" i="10" s="1"/>
  <c r="U161" i="10"/>
  <c r="R130" i="10" s="1"/>
  <c r="K23" i="10" s="1"/>
  <c r="T161" i="10"/>
  <c r="Q130" i="10" s="1"/>
  <c r="J23" i="10" s="1"/>
  <c r="P251" i="10"/>
  <c r="S219" i="10" s="1"/>
  <c r="L44" i="10" s="1"/>
  <c r="AL206" i="10"/>
  <c r="Q178" i="10" s="1"/>
  <c r="J37" i="10" s="1"/>
  <c r="AN206" i="10"/>
  <c r="S178" i="10" s="1"/>
  <c r="L37" i="10" s="1"/>
  <c r="AM206" i="10"/>
  <c r="R178" i="10" s="1"/>
  <c r="K37" i="10" s="1"/>
  <c r="J161" i="10"/>
  <c r="S128" i="10" s="1"/>
  <c r="L21" i="10" s="1"/>
  <c r="I161" i="10"/>
  <c r="R128" i="10" s="1"/>
  <c r="K21" i="10" s="1"/>
  <c r="H161" i="10"/>
  <c r="Q128" i="10" s="1"/>
  <c r="J21" i="10" s="1"/>
  <c r="T251" i="10"/>
  <c r="Q220" i="10" s="1"/>
  <c r="J45" i="10" s="1"/>
  <c r="V251" i="10"/>
  <c r="S220" i="10" s="1"/>
  <c r="L45" i="10" s="1"/>
  <c r="U251" i="10"/>
  <c r="R220" i="10" s="1"/>
  <c r="K45" i="10" s="1"/>
  <c r="V296" i="10"/>
  <c r="S265" i="10" s="1"/>
  <c r="L56" i="10" s="1"/>
  <c r="U296" i="10"/>
  <c r="R265" i="10" s="1"/>
  <c r="K56" i="10" s="1"/>
  <c r="T296" i="10"/>
  <c r="Q265" i="10" s="1"/>
  <c r="J56" i="10" s="1"/>
  <c r="AN341" i="10"/>
  <c r="S313" i="10" s="1"/>
  <c r="L70" i="10" s="1"/>
  <c r="AM341" i="10"/>
  <c r="R313" i="10" s="1"/>
  <c r="K70" i="10" s="1"/>
  <c r="AL341" i="10"/>
  <c r="Q313" i="10" s="1"/>
  <c r="J70" i="10" s="1"/>
  <c r="D206" i="10"/>
  <c r="S172" i="10" s="1"/>
  <c r="L31" i="10" s="1"/>
  <c r="C206" i="10"/>
  <c r="R172" i="10" s="1"/>
  <c r="K31" i="10" s="1"/>
  <c r="B206" i="10"/>
  <c r="Q172" i="10" s="1"/>
  <c r="J31" i="10" s="1"/>
  <c r="V341" i="10"/>
  <c r="S310" i="10" s="1"/>
  <c r="L67" i="10" s="1"/>
  <c r="U341" i="10"/>
  <c r="R310" i="10" s="1"/>
  <c r="K67" i="10" s="1"/>
  <c r="T341" i="10"/>
  <c r="Q310" i="10" s="1"/>
  <c r="J67" i="10" s="1"/>
  <c r="AG296" i="10"/>
  <c r="R267" i="10" s="1"/>
  <c r="K58" i="10" s="1"/>
  <c r="AF296" i="10"/>
  <c r="Q267" i="10" s="1"/>
  <c r="J58" i="10" s="1"/>
  <c r="AH296" i="10"/>
  <c r="S267" i="10" s="1"/>
  <c r="L58" i="10" s="1"/>
  <c r="AB206" i="10"/>
  <c r="S176" i="10" s="1"/>
  <c r="L35" i="10" s="1"/>
  <c r="AA206" i="10"/>
  <c r="R176" i="10" s="1"/>
  <c r="K35" i="10" s="1"/>
  <c r="Z206" i="10"/>
  <c r="Q176" i="10" s="1"/>
  <c r="J35" i="10" s="1"/>
  <c r="B158" i="10"/>
  <c r="B157" i="10" s="1"/>
  <c r="Z296" i="10"/>
  <c r="Q266" i="10" s="1"/>
  <c r="J57" i="10" s="1"/>
  <c r="AB296" i="10"/>
  <c r="S266" i="10" s="1"/>
  <c r="L57" i="10" s="1"/>
  <c r="AA296" i="10"/>
  <c r="R266" i="10" s="1"/>
  <c r="K57" i="10" s="1"/>
  <c r="AL251" i="10"/>
  <c r="Q223" i="10" s="1"/>
  <c r="J48" i="10" s="1"/>
  <c r="AN251" i="10"/>
  <c r="S223" i="10" s="1"/>
  <c r="L48" i="10" s="1"/>
  <c r="AM251" i="10"/>
  <c r="R223" i="10" s="1"/>
  <c r="K48" i="10" s="1"/>
  <c r="N161" i="10"/>
  <c r="Q129" i="10" s="1"/>
  <c r="J22" i="10" s="1"/>
  <c r="P161" i="10"/>
  <c r="S129" i="10" s="1"/>
  <c r="L22" i="10" s="1"/>
  <c r="O161" i="10"/>
  <c r="R129" i="10" s="1"/>
  <c r="K22" i="10" s="1"/>
  <c r="Z158" i="10"/>
  <c r="Z157" i="10" s="1"/>
  <c r="AA251" i="10"/>
  <c r="R221" i="10" s="1"/>
  <c r="K46" i="10" s="1"/>
  <c r="Z251" i="10"/>
  <c r="Q221" i="10" s="1"/>
  <c r="J46" i="10" s="1"/>
  <c r="AB251" i="10"/>
  <c r="S221" i="10" s="1"/>
  <c r="L46" i="10" s="1"/>
  <c r="Z230" i="9"/>
  <c r="Z229" i="9" s="1"/>
  <c r="Z233" i="9" s="1"/>
  <c r="H212" i="9" s="1"/>
  <c r="R24" i="9" s="1"/>
  <c r="Z194" i="9"/>
  <c r="Z193" i="9" s="1"/>
  <c r="O89" i="9"/>
  <c r="I66" i="9" s="1"/>
  <c r="K22" i="9" s="1"/>
  <c r="N89" i="9"/>
  <c r="H66" i="9" s="1"/>
  <c r="J22" i="9" s="1"/>
  <c r="I197" i="9"/>
  <c r="I173" i="9" s="1"/>
  <c r="Q21" i="9" s="1"/>
  <c r="N125" i="9"/>
  <c r="H102" i="9" s="1"/>
  <c r="L22" i="9" s="1"/>
  <c r="O197" i="9"/>
  <c r="I174" i="9" s="1"/>
  <c r="Q22" i="9" s="1"/>
  <c r="N197" i="9"/>
  <c r="H174" i="9" s="1"/>
  <c r="P22" i="9" s="1"/>
  <c r="H89" i="9"/>
  <c r="H65" i="9" s="1"/>
  <c r="J21" i="9" s="1"/>
  <c r="U233" i="9"/>
  <c r="I211" i="9" s="1"/>
  <c r="S23" i="9" s="1"/>
  <c r="Z125" i="9"/>
  <c r="H104" i="9" s="1"/>
  <c r="L24" i="9" s="1"/>
  <c r="AG125" i="9"/>
  <c r="I105" i="9" s="1"/>
  <c r="M25" i="9" s="1"/>
  <c r="AF125" i="9"/>
  <c r="H105" i="9" s="1"/>
  <c r="L25" i="9" s="1"/>
  <c r="AM197" i="9"/>
  <c r="I178" i="9" s="1"/>
  <c r="Q26" i="9" s="1"/>
  <c r="AL197" i="9"/>
  <c r="H178" i="9" s="1"/>
  <c r="P26" i="9" s="1"/>
  <c r="AM89" i="9"/>
  <c r="I70" i="9" s="1"/>
  <c r="K26" i="9" s="1"/>
  <c r="AL89" i="9"/>
  <c r="H70" i="9" s="1"/>
  <c r="J26" i="9" s="1"/>
  <c r="AF89" i="9"/>
  <c r="H69" i="9" s="1"/>
  <c r="J25" i="9" s="1"/>
  <c r="AG89" i="9"/>
  <c r="I69" i="9" s="1"/>
  <c r="K25" i="9" s="1"/>
  <c r="B158" i="9"/>
  <c r="B157" i="9" s="1"/>
  <c r="Z86" i="9"/>
  <c r="Z85" i="9" s="1"/>
  <c r="B86" i="9"/>
  <c r="B85" i="9" s="1"/>
  <c r="AF161" i="9"/>
  <c r="H141" i="9" s="1"/>
  <c r="N25" i="9" s="1"/>
  <c r="AA197" i="9"/>
  <c r="I176" i="9" s="1"/>
  <c r="Q24" i="9" s="1"/>
  <c r="Z197" i="9"/>
  <c r="H176" i="9" s="1"/>
  <c r="P24" i="9" s="1"/>
  <c r="C233" i="9"/>
  <c r="I208" i="9" s="1"/>
  <c r="S20" i="9" s="1"/>
  <c r="B233" i="9"/>
  <c r="H208" i="9" s="1"/>
  <c r="R20" i="9" s="1"/>
  <c r="C125" i="9"/>
  <c r="I100" i="9" s="1"/>
  <c r="M20" i="9" s="1"/>
  <c r="B125" i="9"/>
  <c r="H100" i="9" s="1"/>
  <c r="L20" i="9" s="1"/>
  <c r="T158" i="9"/>
  <c r="T157" i="9" s="1"/>
  <c r="N161" i="9"/>
  <c r="H138" i="9" s="1"/>
  <c r="N22" i="9" s="1"/>
  <c r="AG233" i="9"/>
  <c r="I213" i="9" s="1"/>
  <c r="S25" i="9" s="1"/>
  <c r="AF233" i="9"/>
  <c r="H213" i="9" s="1"/>
  <c r="R25" i="9" s="1"/>
  <c r="T122" i="9"/>
  <c r="T121" i="9" s="1"/>
  <c r="I125" i="9"/>
  <c r="I101" i="9" s="1"/>
  <c r="M21" i="9" s="1"/>
  <c r="H125" i="9"/>
  <c r="H101" i="9" s="1"/>
  <c r="L21" i="9" s="1"/>
  <c r="AF194" i="9"/>
  <c r="AF193" i="9" s="1"/>
  <c r="A72" i="8"/>
  <c r="A44" i="8"/>
  <c r="A58" i="8"/>
  <c r="A30" i="8"/>
  <c r="H293" i="7"/>
  <c r="H292" i="7" s="1"/>
  <c r="J296" i="7" s="1"/>
  <c r="S263" i="7" s="1"/>
  <c r="L54" i="7" s="1"/>
  <c r="AF338" i="7"/>
  <c r="AF337" i="7" s="1"/>
  <c r="AF341" i="7" s="1"/>
  <c r="Q312" i="7" s="1"/>
  <c r="J69" i="7" s="1"/>
  <c r="AL293" i="7"/>
  <c r="AL292" i="7" s="1"/>
  <c r="AM296" i="7" s="1"/>
  <c r="R268" i="7" s="1"/>
  <c r="K59" i="7" s="1"/>
  <c r="T293" i="7"/>
  <c r="T292" i="7" s="1"/>
  <c r="U296" i="7" s="1"/>
  <c r="R265" i="7" s="1"/>
  <c r="K56" i="7" s="1"/>
  <c r="Z293" i="7"/>
  <c r="Z292" i="7" s="1"/>
  <c r="Z296" i="7" s="1"/>
  <c r="Q266" i="7" s="1"/>
  <c r="J57" i="7" s="1"/>
  <c r="AL338" i="7"/>
  <c r="AL337" i="7" s="1"/>
  <c r="AM341" i="7" s="1"/>
  <c r="R313" i="7" s="1"/>
  <c r="K70" i="7" s="1"/>
  <c r="Z338" i="7"/>
  <c r="Z337" i="7" s="1"/>
  <c r="AA341" i="7" s="1"/>
  <c r="R311" i="7" s="1"/>
  <c r="K68" i="7" s="1"/>
  <c r="Z203" i="7"/>
  <c r="Z202" i="7" s="1"/>
  <c r="AA206" i="7" s="1"/>
  <c r="R176" i="7" s="1"/>
  <c r="K35" i="7" s="1"/>
  <c r="AF203" i="7"/>
  <c r="AF202" i="7" s="1"/>
  <c r="AH206" i="7" s="1"/>
  <c r="S177" i="7" s="1"/>
  <c r="L36" i="7" s="1"/>
  <c r="H248" i="7"/>
  <c r="H247" i="7" s="1"/>
  <c r="H251" i="7" s="1"/>
  <c r="Q218" i="7" s="1"/>
  <c r="J43" i="7" s="1"/>
  <c r="AF293" i="7"/>
  <c r="AF292" i="7" s="1"/>
  <c r="AH296" i="7" s="1"/>
  <c r="S267" i="7" s="1"/>
  <c r="L58" i="7" s="1"/>
  <c r="H203" i="7"/>
  <c r="H202" i="7" s="1"/>
  <c r="H206" i="7" s="1"/>
  <c r="Q173" i="7" s="1"/>
  <c r="J32" i="7" s="1"/>
  <c r="N248" i="7"/>
  <c r="N247" i="7" s="1"/>
  <c r="P251" i="7" s="1"/>
  <c r="S219" i="7" s="1"/>
  <c r="L44" i="7" s="1"/>
  <c r="AF248" i="7"/>
  <c r="AF247" i="7" s="1"/>
  <c r="AF251" i="7" s="1"/>
  <c r="Q222" i="7" s="1"/>
  <c r="J47" i="7" s="1"/>
  <c r="AL203" i="7"/>
  <c r="AL202" i="7" s="1"/>
  <c r="AN206" i="7" s="1"/>
  <c r="S178" i="7" s="1"/>
  <c r="L37" i="7" s="1"/>
  <c r="N203" i="7"/>
  <c r="N202" i="7" s="1"/>
  <c r="P206" i="7" s="1"/>
  <c r="S174" i="7" s="1"/>
  <c r="L33" i="7" s="1"/>
  <c r="N293" i="7"/>
  <c r="N292" i="7" s="1"/>
  <c r="P296" i="7" s="1"/>
  <c r="S264" i="7" s="1"/>
  <c r="L55" i="7" s="1"/>
  <c r="T248" i="7"/>
  <c r="T247" i="7" s="1"/>
  <c r="T251" i="7" s="1"/>
  <c r="Q220" i="7" s="1"/>
  <c r="J45" i="7" s="1"/>
  <c r="B248" i="7"/>
  <c r="B247" i="7" s="1"/>
  <c r="B251" i="7" s="1"/>
  <c r="Q217" i="7" s="1"/>
  <c r="J42" i="7" s="1"/>
  <c r="Z248" i="7"/>
  <c r="Z247" i="7" s="1"/>
  <c r="Z251" i="7" s="1"/>
  <c r="Q221" i="7" s="1"/>
  <c r="J46" i="7" s="1"/>
  <c r="B293" i="7"/>
  <c r="B292" i="7" s="1"/>
  <c r="C296" i="7" s="1"/>
  <c r="R262" i="7" s="1"/>
  <c r="K53" i="7" s="1"/>
  <c r="N338" i="7"/>
  <c r="N337" i="7" s="1"/>
  <c r="N341" i="7" s="1"/>
  <c r="Q309" i="7" s="1"/>
  <c r="J66" i="7" s="1"/>
  <c r="B338" i="7"/>
  <c r="B337" i="7" s="1"/>
  <c r="B341" i="7" s="1"/>
  <c r="Q307" i="7" s="1"/>
  <c r="J64" i="7" s="1"/>
  <c r="H338" i="7"/>
  <c r="H337" i="7" s="1"/>
  <c r="J341" i="7" s="1"/>
  <c r="S308" i="7" s="1"/>
  <c r="L65" i="7" s="1"/>
  <c r="V341" i="7"/>
  <c r="S310" i="7" s="1"/>
  <c r="L67" i="7" s="1"/>
  <c r="U341" i="7"/>
  <c r="R310" i="7" s="1"/>
  <c r="K67" i="7" s="1"/>
  <c r="T341" i="7"/>
  <c r="Q310" i="7" s="1"/>
  <c r="J67" i="7" s="1"/>
  <c r="AB341" i="7"/>
  <c r="S311" i="7" s="1"/>
  <c r="L68" i="7" s="1"/>
  <c r="AL296" i="7"/>
  <c r="Q268" i="7" s="1"/>
  <c r="J59" i="7" s="1"/>
  <c r="AL248" i="7"/>
  <c r="AL247" i="7" s="1"/>
  <c r="T203" i="7"/>
  <c r="T202" i="7" s="1"/>
  <c r="T206" i="7" s="1"/>
  <c r="Q175" i="7" s="1"/>
  <c r="J34" i="7" s="1"/>
  <c r="B203" i="7"/>
  <c r="B202" i="7" s="1"/>
  <c r="C206" i="7" s="1"/>
  <c r="R172" i="7" s="1"/>
  <c r="K31" i="7" s="1"/>
  <c r="H158" i="7"/>
  <c r="H157" i="7" s="1"/>
  <c r="I161" i="7" s="1"/>
  <c r="Z158" i="7"/>
  <c r="Z157" i="7" s="1"/>
  <c r="AB161" i="7" s="1"/>
  <c r="S131" i="7" s="1"/>
  <c r="L24" i="7" s="1"/>
  <c r="N158" i="7"/>
  <c r="N157" i="7" s="1"/>
  <c r="N161" i="7" s="1"/>
  <c r="AF158" i="7"/>
  <c r="AF157" i="7" s="1"/>
  <c r="D161" i="7"/>
  <c r="C161" i="7"/>
  <c r="B161" i="7"/>
  <c r="AL158" i="7"/>
  <c r="AL157" i="7" s="1"/>
  <c r="V161" i="7"/>
  <c r="U161" i="7"/>
  <c r="T161" i="7"/>
  <c r="Z233" i="6"/>
  <c r="Z232" i="6" s="1"/>
  <c r="AA236" i="6" s="1"/>
  <c r="I215" i="6" s="1"/>
  <c r="S24" i="6" s="1"/>
  <c r="H233" i="6"/>
  <c r="H232" i="6" s="1"/>
  <c r="I236" i="6" s="1"/>
  <c r="I212" i="6" s="1"/>
  <c r="S21" i="6" s="1"/>
  <c r="T233" i="6"/>
  <c r="T232" i="6" s="1"/>
  <c r="U236" i="6" s="1"/>
  <c r="I214" i="6" s="1"/>
  <c r="S23" i="6" s="1"/>
  <c r="AL233" i="6"/>
  <c r="AL232" i="6" s="1"/>
  <c r="AL236" i="6" s="1"/>
  <c r="H217" i="6" s="1"/>
  <c r="R26" i="6" s="1"/>
  <c r="B233" i="6"/>
  <c r="B232" i="6" s="1"/>
  <c r="C236" i="6" s="1"/>
  <c r="I211" i="6" s="1"/>
  <c r="S20" i="6" s="1"/>
  <c r="N233" i="6"/>
  <c r="N232" i="6" s="1"/>
  <c r="N236" i="6" s="1"/>
  <c r="H213" i="6" s="1"/>
  <c r="R22" i="6" s="1"/>
  <c r="AF233" i="6"/>
  <c r="AF232" i="6" s="1"/>
  <c r="AG236" i="6" s="1"/>
  <c r="I216" i="6" s="1"/>
  <c r="S25" i="6" s="1"/>
  <c r="T197" i="6"/>
  <c r="T196" i="6" s="1"/>
  <c r="U200" i="6" s="1"/>
  <c r="I178" i="6" s="1"/>
  <c r="Q23" i="6" s="1"/>
  <c r="N125" i="6"/>
  <c r="N124" i="6" s="1"/>
  <c r="O128" i="6" s="1"/>
  <c r="I105" i="6" s="1"/>
  <c r="M22" i="6" s="1"/>
  <c r="AA83" i="6"/>
  <c r="N197" i="6"/>
  <c r="N196" i="6" s="1"/>
  <c r="N200" i="6" s="1"/>
  <c r="H177" i="6" s="1"/>
  <c r="P22" i="6" s="1"/>
  <c r="AF125" i="6"/>
  <c r="AF124" i="6" s="1"/>
  <c r="AF128" i="6" s="1"/>
  <c r="H108" i="6" s="1"/>
  <c r="L25" i="6" s="1"/>
  <c r="J83" i="6"/>
  <c r="H89" i="6" s="1"/>
  <c r="H88" i="6" s="1"/>
  <c r="I92" i="6" s="1"/>
  <c r="I68" i="6" s="1"/>
  <c r="K21" i="6" s="1"/>
  <c r="AB79" i="6"/>
  <c r="AB83" i="6" s="1"/>
  <c r="P79" i="6"/>
  <c r="P83" i="6" s="1"/>
  <c r="O83" i="6"/>
  <c r="H125" i="6"/>
  <c r="H124" i="6" s="1"/>
  <c r="I128" i="6" s="1"/>
  <c r="I104" i="6" s="1"/>
  <c r="M21" i="6" s="1"/>
  <c r="B197" i="6"/>
  <c r="B196" i="6" s="1"/>
  <c r="B200" i="6" s="1"/>
  <c r="H175" i="6" s="1"/>
  <c r="P20" i="6" s="1"/>
  <c r="AF197" i="6"/>
  <c r="AF196" i="6" s="1"/>
  <c r="AF200" i="6" s="1"/>
  <c r="H180" i="6" s="1"/>
  <c r="P25" i="6" s="1"/>
  <c r="H200" i="6"/>
  <c r="H176" i="6" s="1"/>
  <c r="P21" i="6" s="1"/>
  <c r="I200" i="6"/>
  <c r="I176" i="6" s="1"/>
  <c r="Q21" i="6" s="1"/>
  <c r="Z197" i="6"/>
  <c r="Z196" i="6" s="1"/>
  <c r="AL197" i="6"/>
  <c r="AL196" i="6" s="1"/>
  <c r="AG83" i="6"/>
  <c r="AH79" i="6"/>
  <c r="AH83" i="6" s="1"/>
  <c r="AC150" i="6"/>
  <c r="AB150" i="6"/>
  <c r="AA155" i="6"/>
  <c r="AC149" i="6"/>
  <c r="AB149" i="6"/>
  <c r="V149" i="6"/>
  <c r="V155" i="6" s="1"/>
  <c r="U155" i="6"/>
  <c r="W149" i="6"/>
  <c r="W155" i="6" s="1"/>
  <c r="P149" i="6"/>
  <c r="O155" i="6"/>
  <c r="Q149" i="6"/>
  <c r="AO79" i="6"/>
  <c r="AO83" i="6" s="1"/>
  <c r="AN79" i="6"/>
  <c r="AN83" i="6" s="1"/>
  <c r="K150" i="6"/>
  <c r="J150" i="6"/>
  <c r="AO150" i="6"/>
  <c r="AO155" i="6" s="1"/>
  <c r="AM155" i="6"/>
  <c r="AN150" i="6"/>
  <c r="AN155" i="6" s="1"/>
  <c r="J149" i="6"/>
  <c r="I155" i="6"/>
  <c r="K149" i="6"/>
  <c r="E149" i="6"/>
  <c r="D149" i="6"/>
  <c r="AI150" i="6"/>
  <c r="AI155" i="6" s="1"/>
  <c r="AH150" i="6"/>
  <c r="AH155" i="6" s="1"/>
  <c r="AG155" i="6"/>
  <c r="Q150" i="6"/>
  <c r="P150" i="6"/>
  <c r="W79" i="6"/>
  <c r="W83" i="6" s="1"/>
  <c r="V79" i="6"/>
  <c r="V83" i="6" s="1"/>
  <c r="AL125" i="6"/>
  <c r="AL124" i="6" s="1"/>
  <c r="AM128" i="6" s="1"/>
  <c r="I109" i="6" s="1"/>
  <c r="M26" i="6" s="1"/>
  <c r="Z125" i="6"/>
  <c r="Z124" i="6" s="1"/>
  <c r="T125" i="6"/>
  <c r="T124" i="6" s="1"/>
  <c r="B125" i="6"/>
  <c r="B124" i="6" s="1"/>
  <c r="E83" i="6"/>
  <c r="A72" i="1"/>
  <c r="A58" i="1"/>
  <c r="A44" i="1"/>
  <c r="A30" i="1"/>
  <c r="D83" i="6"/>
  <c r="D77" i="1"/>
  <c r="D63" i="1"/>
  <c r="E49" i="1"/>
  <c r="D49" i="1"/>
  <c r="D35" i="1"/>
  <c r="E35" i="1"/>
  <c r="AL161" i="9" l="1"/>
  <c r="H142" i="9" s="1"/>
  <c r="N26" i="9" s="1"/>
  <c r="J341" i="10"/>
  <c r="S308" i="10" s="1"/>
  <c r="L65" i="10" s="1"/>
  <c r="I251" i="10"/>
  <c r="R218" i="10" s="1"/>
  <c r="K43" i="10" s="1"/>
  <c r="H206" i="10"/>
  <c r="Q173" i="10" s="1"/>
  <c r="J32" i="10" s="1"/>
  <c r="T206" i="10"/>
  <c r="Q175" i="10" s="1"/>
  <c r="J34" i="10" s="1"/>
  <c r="N251" i="10"/>
  <c r="Q219" i="10" s="1"/>
  <c r="J44" i="10" s="1"/>
  <c r="I206" i="10"/>
  <c r="R173" i="10" s="1"/>
  <c r="K32" i="10" s="1"/>
  <c r="J251" i="10"/>
  <c r="S218" i="10" s="1"/>
  <c r="L43" i="10" s="1"/>
  <c r="H341" i="10"/>
  <c r="Q308" i="10" s="1"/>
  <c r="J65" i="10" s="1"/>
  <c r="U206" i="10"/>
  <c r="R175" i="10" s="1"/>
  <c r="K34" i="10" s="1"/>
  <c r="AM161" i="10"/>
  <c r="R133" i="10" s="1"/>
  <c r="K26" i="10" s="1"/>
  <c r="AA233" i="9"/>
  <c r="I212" i="9" s="1"/>
  <c r="S24" i="9" s="1"/>
  <c r="I161" i="9"/>
  <c r="I137" i="9" s="1"/>
  <c r="O21" i="9" s="1"/>
  <c r="U197" i="9"/>
  <c r="I175" i="9" s="1"/>
  <c r="Q23" i="9" s="1"/>
  <c r="AM125" i="9"/>
  <c r="I106" i="9" s="1"/>
  <c r="M26" i="9" s="1"/>
  <c r="I233" i="9"/>
  <c r="I209" i="9" s="1"/>
  <c r="S21" i="9" s="1"/>
  <c r="C197" i="9"/>
  <c r="I172" i="9" s="1"/>
  <c r="Q20" i="9" s="1"/>
  <c r="Z161" i="9"/>
  <c r="H140" i="9" s="1"/>
  <c r="N24" i="9" s="1"/>
  <c r="N233" i="9"/>
  <c r="H210" i="9" s="1"/>
  <c r="R22" i="9" s="1"/>
  <c r="AL233" i="9"/>
  <c r="H214" i="9" s="1"/>
  <c r="R26" i="9" s="1"/>
  <c r="T89" i="9"/>
  <c r="H67" i="9" s="1"/>
  <c r="J23" i="9" s="1"/>
  <c r="AF206" i="7"/>
  <c r="Q177" i="7" s="1"/>
  <c r="J36" i="7" s="1"/>
  <c r="AB296" i="7"/>
  <c r="S266" i="7" s="1"/>
  <c r="L57" i="7" s="1"/>
  <c r="B296" i="7"/>
  <c r="Q262" i="7" s="1"/>
  <c r="J53" i="7" s="1"/>
  <c r="N296" i="7"/>
  <c r="Q264" i="7" s="1"/>
  <c r="J55" i="7" s="1"/>
  <c r="N251" i="7"/>
  <c r="Q219" i="7" s="1"/>
  <c r="J44" i="7" s="1"/>
  <c r="O251" i="7"/>
  <c r="R219" i="7" s="1"/>
  <c r="K44" i="7" s="1"/>
  <c r="H296" i="7"/>
  <c r="Q263" i="7" s="1"/>
  <c r="J54" i="7" s="1"/>
  <c r="D296" i="7"/>
  <c r="S262" i="7" s="1"/>
  <c r="L53" i="7" s="1"/>
  <c r="I296" i="7"/>
  <c r="R263" i="7" s="1"/>
  <c r="K54" i="7" s="1"/>
  <c r="AG206" i="7"/>
  <c r="R177" i="7" s="1"/>
  <c r="K36" i="7" s="1"/>
  <c r="AA296" i="7"/>
  <c r="R266" i="7" s="1"/>
  <c r="K57" i="7" s="1"/>
  <c r="O296" i="7"/>
  <c r="R264" i="7" s="1"/>
  <c r="K55" i="7" s="1"/>
  <c r="B89" i="6"/>
  <c r="AG251" i="7"/>
  <c r="R222" i="7" s="1"/>
  <c r="K47" i="7" s="1"/>
  <c r="AG341" i="7"/>
  <c r="R312" i="7" s="1"/>
  <c r="K69" i="7" s="1"/>
  <c r="U251" i="7"/>
  <c r="R220" i="7" s="1"/>
  <c r="K45" i="7" s="1"/>
  <c r="AH341" i="7"/>
  <c r="S312" i="7" s="1"/>
  <c r="L69" i="7" s="1"/>
  <c r="AL341" i="7"/>
  <c r="Q313" i="7" s="1"/>
  <c r="J70" i="7" s="1"/>
  <c r="V251" i="7"/>
  <c r="S220" i="7" s="1"/>
  <c r="L45" i="7" s="1"/>
  <c r="AN341" i="7"/>
  <c r="S313" i="7" s="1"/>
  <c r="L70" i="7" s="1"/>
  <c r="Z236" i="6"/>
  <c r="H215" i="6" s="1"/>
  <c r="R24" i="6" s="1"/>
  <c r="T200" i="6"/>
  <c r="H178" i="6" s="1"/>
  <c r="P23" i="6" s="1"/>
  <c r="AF236" i="6"/>
  <c r="H216" i="6" s="1"/>
  <c r="R25" i="6" s="1"/>
  <c r="B236" i="6"/>
  <c r="H211" i="6" s="1"/>
  <c r="R20" i="6" s="1"/>
  <c r="H128" i="6"/>
  <c r="H104" i="6" s="1"/>
  <c r="L21" i="6" s="1"/>
  <c r="H236" i="6"/>
  <c r="H212" i="6" s="1"/>
  <c r="R21" i="6" s="1"/>
  <c r="N128" i="6"/>
  <c r="H105" i="6" s="1"/>
  <c r="L22" i="6" s="1"/>
  <c r="O236" i="6"/>
  <c r="I213" i="6" s="1"/>
  <c r="S22" i="6" s="1"/>
  <c r="D161" i="10"/>
  <c r="S127" i="10" s="1"/>
  <c r="L20" i="10" s="1"/>
  <c r="C161" i="10"/>
  <c r="R127" i="10" s="1"/>
  <c r="K20" i="10" s="1"/>
  <c r="B161" i="10"/>
  <c r="Q127" i="10" s="1"/>
  <c r="J20" i="10" s="1"/>
  <c r="AB161" i="10"/>
  <c r="S131" i="10" s="1"/>
  <c r="L24" i="10" s="1"/>
  <c r="AA161" i="10"/>
  <c r="R131" i="10" s="1"/>
  <c r="K24" i="10" s="1"/>
  <c r="Z161" i="10"/>
  <c r="Q131" i="10" s="1"/>
  <c r="J24" i="10" s="1"/>
  <c r="C89" i="9"/>
  <c r="I64" i="9" s="1"/>
  <c r="K20" i="9" s="1"/>
  <c r="B89" i="9"/>
  <c r="H64" i="9" s="1"/>
  <c r="J20" i="9" s="1"/>
  <c r="T161" i="9"/>
  <c r="H139" i="9" s="1"/>
  <c r="N23" i="9" s="1"/>
  <c r="U161" i="9"/>
  <c r="I139" i="9" s="1"/>
  <c r="O23" i="9" s="1"/>
  <c r="AA89" i="9"/>
  <c r="I68" i="9" s="1"/>
  <c r="K24" i="9" s="1"/>
  <c r="Z89" i="9"/>
  <c r="H68" i="9" s="1"/>
  <c r="J24" i="9" s="1"/>
  <c r="AG197" i="9"/>
  <c r="I177" i="9" s="1"/>
  <c r="Q25" i="9" s="1"/>
  <c r="AF197" i="9"/>
  <c r="H177" i="9" s="1"/>
  <c r="P25" i="9" s="1"/>
  <c r="U125" i="9"/>
  <c r="I103" i="9" s="1"/>
  <c r="M23" i="9" s="1"/>
  <c r="T125" i="9"/>
  <c r="H103" i="9" s="1"/>
  <c r="L23" i="9" s="1"/>
  <c r="C161" i="9"/>
  <c r="I136" i="9" s="1"/>
  <c r="O20" i="9" s="1"/>
  <c r="B161" i="9"/>
  <c r="H136" i="9" s="1"/>
  <c r="N20" i="9" s="1"/>
  <c r="A73" i="8"/>
  <c r="A45" i="8"/>
  <c r="A59" i="8"/>
  <c r="A31" i="8"/>
  <c r="T296" i="7"/>
  <c r="Q265" i="7" s="1"/>
  <c r="J56" i="7" s="1"/>
  <c r="AB206" i="7"/>
  <c r="S176" i="7" s="1"/>
  <c r="L35" i="7" s="1"/>
  <c r="Z206" i="7"/>
  <c r="Q176" i="7" s="1"/>
  <c r="J35" i="7" s="1"/>
  <c r="V296" i="7"/>
  <c r="S265" i="7" s="1"/>
  <c r="L56" i="7" s="1"/>
  <c r="AN296" i="7"/>
  <c r="S268" i="7" s="1"/>
  <c r="L59" i="7" s="1"/>
  <c r="Z341" i="7"/>
  <c r="Q311" i="7" s="1"/>
  <c r="J68" i="7" s="1"/>
  <c r="I206" i="7"/>
  <c r="R173" i="7" s="1"/>
  <c r="K32" i="7" s="1"/>
  <c r="AG296" i="7"/>
  <c r="R267" i="7" s="1"/>
  <c r="K58" i="7" s="1"/>
  <c r="O341" i="7"/>
  <c r="R309" i="7" s="1"/>
  <c r="K66" i="7" s="1"/>
  <c r="P341" i="7"/>
  <c r="S309" i="7" s="1"/>
  <c r="L66" i="7" s="1"/>
  <c r="J251" i="7"/>
  <c r="S218" i="7" s="1"/>
  <c r="L43" i="7" s="1"/>
  <c r="I251" i="7"/>
  <c r="R218" i="7" s="1"/>
  <c r="K43" i="7" s="1"/>
  <c r="AH251" i="7"/>
  <c r="S222" i="7" s="1"/>
  <c r="L47" i="7" s="1"/>
  <c r="B206" i="7"/>
  <c r="Q172" i="7" s="1"/>
  <c r="J31" i="7" s="1"/>
  <c r="AF296" i="7"/>
  <c r="Q267" i="7" s="1"/>
  <c r="J58" i="7" s="1"/>
  <c r="AL206" i="7"/>
  <c r="Q178" i="7" s="1"/>
  <c r="J37" i="7" s="1"/>
  <c r="C251" i="7"/>
  <c r="R217" i="7" s="1"/>
  <c r="K42" i="7" s="1"/>
  <c r="U206" i="7"/>
  <c r="R175" i="7" s="1"/>
  <c r="K34" i="7" s="1"/>
  <c r="J206" i="7"/>
  <c r="S173" i="7" s="1"/>
  <c r="L32" i="7" s="1"/>
  <c r="D206" i="7"/>
  <c r="S172" i="7" s="1"/>
  <c r="L31" i="7" s="1"/>
  <c r="Z161" i="7"/>
  <c r="AM206" i="7"/>
  <c r="R178" i="7" s="1"/>
  <c r="K37" i="7" s="1"/>
  <c r="D251" i="7"/>
  <c r="S217" i="7" s="1"/>
  <c r="L42" i="7" s="1"/>
  <c r="AA161" i="7"/>
  <c r="C341" i="7"/>
  <c r="R307" i="7" s="1"/>
  <c r="K64" i="7" s="1"/>
  <c r="N206" i="7"/>
  <c r="Q174" i="7" s="1"/>
  <c r="J33" i="7" s="1"/>
  <c r="V206" i="7"/>
  <c r="S175" i="7" s="1"/>
  <c r="L34" i="7" s="1"/>
  <c r="O206" i="7"/>
  <c r="R174" i="7" s="1"/>
  <c r="K33" i="7" s="1"/>
  <c r="J161" i="7"/>
  <c r="S128" i="7" s="1"/>
  <c r="L21" i="7" s="1"/>
  <c r="H341" i="7"/>
  <c r="Q308" i="7" s="1"/>
  <c r="J65" i="7" s="1"/>
  <c r="I341" i="7"/>
  <c r="R308" i="7" s="1"/>
  <c r="K65" i="7" s="1"/>
  <c r="AA251" i="7"/>
  <c r="R221" i="7" s="1"/>
  <c r="K46" i="7" s="1"/>
  <c r="AB251" i="7"/>
  <c r="S221" i="7" s="1"/>
  <c r="L46" i="7" s="1"/>
  <c r="D341" i="7"/>
  <c r="S307" i="7" s="1"/>
  <c r="L64" i="7" s="1"/>
  <c r="AN251" i="7"/>
  <c r="S223" i="7" s="1"/>
  <c r="L48" i="7" s="1"/>
  <c r="AM251" i="7"/>
  <c r="R223" i="7" s="1"/>
  <c r="K48" i="7" s="1"/>
  <c r="AL251" i="7"/>
  <c r="Q223" i="7" s="1"/>
  <c r="J48" i="7" s="1"/>
  <c r="H161" i="7"/>
  <c r="O161" i="7"/>
  <c r="R129" i="7" s="1"/>
  <c r="K22" i="7" s="1"/>
  <c r="P161" i="7"/>
  <c r="S129" i="7" s="1"/>
  <c r="L22" i="7" s="1"/>
  <c r="AN161" i="7"/>
  <c r="S133" i="7" s="1"/>
  <c r="L26" i="7" s="1"/>
  <c r="AM161" i="7"/>
  <c r="R133" i="7" s="1"/>
  <c r="K26" i="7" s="1"/>
  <c r="AL161" i="7"/>
  <c r="Q133" i="7" s="1"/>
  <c r="J26" i="7" s="1"/>
  <c r="AF161" i="7"/>
  <c r="Q132" i="7" s="1"/>
  <c r="J25" i="7" s="1"/>
  <c r="AH161" i="7"/>
  <c r="S132" i="7" s="1"/>
  <c r="L25" i="7" s="1"/>
  <c r="AG161" i="7"/>
  <c r="R132" i="7" s="1"/>
  <c r="K25" i="7" s="1"/>
  <c r="Q129" i="7"/>
  <c r="J22" i="7" s="1"/>
  <c r="Q127" i="7"/>
  <c r="J20" i="7" s="1"/>
  <c r="S127" i="7"/>
  <c r="L20" i="7" s="1"/>
  <c r="R130" i="7"/>
  <c r="K23" i="7" s="1"/>
  <c r="S130" i="7"/>
  <c r="L23" i="7" s="1"/>
  <c r="R127" i="7"/>
  <c r="K20" i="7" s="1"/>
  <c r="Q130" i="7"/>
  <c r="J23" i="7" s="1"/>
  <c r="Q128" i="7"/>
  <c r="J21" i="7" s="1"/>
  <c r="R128" i="7"/>
  <c r="K21" i="7" s="1"/>
  <c r="R131" i="7"/>
  <c r="K24" i="7" s="1"/>
  <c r="Q131" i="7"/>
  <c r="J24" i="7" s="1"/>
  <c r="AM236" i="6"/>
  <c r="I217" i="6" s="1"/>
  <c r="S26" i="6" s="1"/>
  <c r="T236" i="6"/>
  <c r="H214" i="6" s="1"/>
  <c r="R23" i="6" s="1"/>
  <c r="K155" i="6"/>
  <c r="O200" i="6"/>
  <c r="I177" i="6" s="1"/>
  <c r="Q22" i="6" s="1"/>
  <c r="Z89" i="6"/>
  <c r="Z88" i="6" s="1"/>
  <c r="AA92" i="6" s="1"/>
  <c r="I71" i="6" s="1"/>
  <c r="K24" i="6" s="1"/>
  <c r="C200" i="6"/>
  <c r="I175" i="6" s="1"/>
  <c r="Q20" i="6" s="1"/>
  <c r="N89" i="6"/>
  <c r="N88" i="6" s="1"/>
  <c r="N92" i="6" s="1"/>
  <c r="H69" i="6" s="1"/>
  <c r="J22" i="6" s="1"/>
  <c r="AG128" i="6"/>
  <c r="I108" i="6" s="1"/>
  <c r="M25" i="6" s="1"/>
  <c r="AG200" i="6"/>
  <c r="I180" i="6" s="1"/>
  <c r="Q25" i="6" s="1"/>
  <c r="AF89" i="6"/>
  <c r="AF88" i="6" s="1"/>
  <c r="AG92" i="6" s="1"/>
  <c r="I72" i="6" s="1"/>
  <c r="K25" i="6" s="1"/>
  <c r="H92" i="6"/>
  <c r="H68" i="6" s="1"/>
  <c r="J21" i="6" s="1"/>
  <c r="AM200" i="6"/>
  <c r="I181" i="6" s="1"/>
  <c r="Q26" i="6" s="1"/>
  <c r="AL200" i="6"/>
  <c r="H181" i="6" s="1"/>
  <c r="P26" i="6" s="1"/>
  <c r="AA200" i="6"/>
  <c r="I179" i="6" s="1"/>
  <c r="Q24" i="6" s="1"/>
  <c r="Z200" i="6"/>
  <c r="H179" i="6" s="1"/>
  <c r="P24" i="6" s="1"/>
  <c r="AL161" i="6"/>
  <c r="AL160" i="6" s="1"/>
  <c r="AM164" i="6" s="1"/>
  <c r="I145" i="6" s="1"/>
  <c r="O26" i="6" s="1"/>
  <c r="AB155" i="6"/>
  <c r="T89" i="6"/>
  <c r="T88" i="6" s="1"/>
  <c r="T92" i="6" s="1"/>
  <c r="H70" i="6" s="1"/>
  <c r="J23" i="6" s="1"/>
  <c r="AL89" i="6"/>
  <c r="AL88" i="6" s="1"/>
  <c r="AM92" i="6" s="1"/>
  <c r="I73" i="6" s="1"/>
  <c r="K26" i="6" s="1"/>
  <c r="P155" i="6"/>
  <c r="J155" i="6"/>
  <c r="T161" i="6"/>
  <c r="T160" i="6" s="1"/>
  <c r="B88" i="6"/>
  <c r="C92" i="6" s="1"/>
  <c r="C151" i="6"/>
  <c r="AL128" i="6"/>
  <c r="H109" i="6" s="1"/>
  <c r="L26" i="6" s="1"/>
  <c r="Q155" i="6"/>
  <c r="AC155" i="6"/>
  <c r="AF161" i="6"/>
  <c r="AF160" i="6" s="1"/>
  <c r="C128" i="6"/>
  <c r="I103" i="6" s="1"/>
  <c r="M20" i="6" s="1"/>
  <c r="B128" i="6"/>
  <c r="H103" i="6" s="1"/>
  <c r="L20" i="6" s="1"/>
  <c r="U128" i="6"/>
  <c r="I106" i="6" s="1"/>
  <c r="M23" i="6" s="1"/>
  <c r="T128" i="6"/>
  <c r="H106" i="6" s="1"/>
  <c r="L23" i="6" s="1"/>
  <c r="AA128" i="6"/>
  <c r="I107" i="6" s="1"/>
  <c r="M24" i="6" s="1"/>
  <c r="Z128" i="6"/>
  <c r="H107" i="6" s="1"/>
  <c r="L24" i="6" s="1"/>
  <c r="A73" i="1"/>
  <c r="A31" i="1"/>
  <c r="A59" i="1"/>
  <c r="A45" i="1"/>
  <c r="H161" i="6" l="1"/>
  <c r="H160" i="6" s="1"/>
  <c r="H164" i="6" s="1"/>
  <c r="H140" i="6" s="1"/>
  <c r="N21" i="6" s="1"/>
  <c r="Z92" i="6"/>
  <c r="H71" i="6" s="1"/>
  <c r="J24" i="6" s="1"/>
  <c r="A74" i="8"/>
  <c r="A46" i="8"/>
  <c r="A60" i="8"/>
  <c r="A32" i="8"/>
  <c r="U92" i="6"/>
  <c r="I70" i="6" s="1"/>
  <c r="K23" i="6" s="1"/>
  <c r="O92" i="6"/>
  <c r="I69" i="6" s="1"/>
  <c r="K22" i="6" s="1"/>
  <c r="Z161" i="6"/>
  <c r="Z160" i="6" s="1"/>
  <c r="Z164" i="6" s="1"/>
  <c r="H143" i="6" s="1"/>
  <c r="N24" i="6" s="1"/>
  <c r="B92" i="6"/>
  <c r="H67" i="6" s="1"/>
  <c r="J20" i="6" s="1"/>
  <c r="I67" i="6"/>
  <c r="K20" i="6" s="1"/>
  <c r="AF92" i="6"/>
  <c r="H72" i="6" s="1"/>
  <c r="J25" i="6" s="1"/>
  <c r="N161" i="6"/>
  <c r="N160" i="6" s="1"/>
  <c r="N164" i="6" s="1"/>
  <c r="H141" i="6" s="1"/>
  <c r="N22" i="6" s="1"/>
  <c r="AL164" i="6"/>
  <c r="H145" i="6" s="1"/>
  <c r="N26" i="6" s="1"/>
  <c r="AL92" i="6"/>
  <c r="H73" i="6" s="1"/>
  <c r="J26" i="6" s="1"/>
  <c r="E151" i="6"/>
  <c r="E155" i="6" s="1"/>
  <c r="D151" i="6"/>
  <c r="D155" i="6" s="1"/>
  <c r="C155" i="6"/>
  <c r="T164" i="6"/>
  <c r="H142" i="6" s="1"/>
  <c r="N23" i="6" s="1"/>
  <c r="U164" i="6"/>
  <c r="I142" i="6" s="1"/>
  <c r="O23" i="6" s="1"/>
  <c r="AF164" i="6"/>
  <c r="H144" i="6" s="1"/>
  <c r="N25" i="6" s="1"/>
  <c r="AG164" i="6"/>
  <c r="I144" i="6" s="1"/>
  <c r="O25" i="6" s="1"/>
  <c r="A74" i="1"/>
  <c r="A46" i="1"/>
  <c r="A60" i="1"/>
  <c r="A32" i="1"/>
  <c r="AA164" i="6" l="1"/>
  <c r="I143" i="6" s="1"/>
  <c r="O24" i="6" s="1"/>
  <c r="I164" i="6"/>
  <c r="I140" i="6" s="1"/>
  <c r="O21" i="6" s="1"/>
  <c r="A61" i="8"/>
  <c r="A33" i="8"/>
  <c r="A75" i="8"/>
  <c r="A47" i="8"/>
  <c r="O164" i="6"/>
  <c r="I141" i="6" s="1"/>
  <c r="O22" i="6" s="1"/>
  <c r="B161" i="6"/>
  <c r="B160" i="6" s="1"/>
  <c r="A61" i="1"/>
  <c r="A47" i="1"/>
  <c r="A75" i="1"/>
  <c r="A33" i="1"/>
  <c r="A62" i="8" l="1"/>
  <c r="H54" i="8" s="1"/>
  <c r="H57" i="8" s="1"/>
  <c r="H56" i="8" s="1"/>
  <c r="A34" i="8"/>
  <c r="H26" i="8" s="1"/>
  <c r="H29" i="8" s="1"/>
  <c r="H28" i="8" s="1"/>
  <c r="A76" i="8"/>
  <c r="H68" i="8" s="1"/>
  <c r="H71" i="8" s="1"/>
  <c r="H70" i="8" s="1"/>
  <c r="A48" i="8"/>
  <c r="H40" i="8" s="1"/>
  <c r="H43" i="8" s="1"/>
  <c r="H42" i="8" s="1"/>
  <c r="C164" i="6"/>
  <c r="I139" i="6" s="1"/>
  <c r="O20" i="6" s="1"/>
  <c r="B164" i="6"/>
  <c r="H139" i="6" s="1"/>
  <c r="N20" i="6" s="1"/>
  <c r="A34" i="1"/>
  <c r="H26" i="1" s="1"/>
  <c r="H29" i="1" s="1"/>
  <c r="H28" i="1" s="1"/>
  <c r="A48" i="1"/>
  <c r="H40" i="1" s="1"/>
  <c r="H43" i="1" s="1"/>
  <c r="H42" i="1" s="1"/>
  <c r="A62" i="1"/>
  <c r="H54" i="1" s="1"/>
  <c r="H57" i="1" s="1"/>
  <c r="H56" i="1" s="1"/>
  <c r="A76" i="1"/>
  <c r="H68" i="1" s="1"/>
  <c r="H71" i="1" s="1"/>
  <c r="H70" i="1" s="1"/>
  <c r="I60" i="8" l="1"/>
  <c r="K20" i="8" s="1"/>
  <c r="H60" i="8"/>
  <c r="J20" i="8" s="1"/>
  <c r="H74" i="8"/>
  <c r="J21" i="8" s="1"/>
  <c r="I74" i="8"/>
  <c r="K21" i="8" s="1"/>
  <c r="H46" i="8"/>
  <c r="J19" i="8" s="1"/>
  <c r="I46" i="8"/>
  <c r="K19" i="8" s="1"/>
  <c r="I32" i="8"/>
  <c r="K18" i="8" s="1"/>
  <c r="H32" i="8"/>
  <c r="J18" i="8" s="1"/>
  <c r="H60" i="1"/>
  <c r="J20" i="1" s="1"/>
  <c r="I60" i="1"/>
  <c r="K20" i="1" s="1"/>
  <c r="I46" i="1"/>
  <c r="K19" i="1" s="1"/>
  <c r="H46" i="1"/>
  <c r="J19" i="1" s="1"/>
  <c r="I74" i="1"/>
  <c r="K21" i="1" s="1"/>
  <c r="H74" i="1"/>
  <c r="J21" i="1" s="1"/>
  <c r="H32" i="1"/>
  <c r="J18" i="1" s="1"/>
  <c r="I32" i="1"/>
  <c r="K1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abla10" type="102" refreshedVersion="6" minRefreshableVersion="5">
    <extLst>
      <ext xmlns:x15="http://schemas.microsoft.com/office/spreadsheetml/2010/11/main" uri="{DE250136-89BD-433C-8126-D09CA5730AF9}">
        <x15:connection id="Tabla10">
          <x15:rangePr sourceName="_xlcn.WorksheetConnection_Tabla101"/>
        </x15:connection>
      </ext>
    </extLst>
  </connection>
</connections>
</file>

<file path=xl/sharedStrings.xml><?xml version="1.0" encoding="utf-8"?>
<sst xmlns="http://schemas.openxmlformats.org/spreadsheetml/2006/main" count="2466" uniqueCount="122">
  <si>
    <t>PERÍODO</t>
  </si>
  <si>
    <t>VENTAS (Y)</t>
  </si>
  <si>
    <t>X^2</t>
  </si>
  <si>
    <t>(X)(Y)</t>
  </si>
  <si>
    <t>Períodos</t>
  </si>
  <si>
    <t>Ventas estimadas</t>
  </si>
  <si>
    <t>Factor A</t>
  </si>
  <si>
    <t>Factor B</t>
  </si>
  <si>
    <t>Pronostica tus ventas diarias</t>
  </si>
  <si>
    <t>Sección de ejemplo</t>
  </si>
  <si>
    <t>NEGOCIOS CON AL MENOS 8 DÍAS DE APERTURA</t>
  </si>
  <si>
    <t>DÍA A PRONOSTICAR</t>
  </si>
  <si>
    <t>Garrafones</t>
  </si>
  <si>
    <t>PURIFICADORA DE AGUA AUTOMÁTICA</t>
  </si>
  <si>
    <t>Medio garrafón</t>
  </si>
  <si>
    <t>Galón</t>
  </si>
  <si>
    <t>Litro</t>
  </si>
  <si>
    <t>PRONÓSTICO</t>
  </si>
  <si>
    <t>Los datos que debes modificar son:</t>
  </si>
  <si>
    <t>NEGOCIOS CON AL MENOS 6 SEMANAS DE APERTURA</t>
  </si>
  <si>
    <t>SEMANA 5</t>
  </si>
  <si>
    <t>SEMANA 6</t>
  </si>
  <si>
    <t>(MÁS ANTIGUA)</t>
  </si>
  <si>
    <t>SEMANA 4</t>
  </si>
  <si>
    <t>SEMANA 3</t>
  </si>
  <si>
    <t>SEMANA 2</t>
  </si>
  <si>
    <t>SEMANA 1</t>
  </si>
  <si>
    <t>(MÁS RECIENTE)</t>
  </si>
  <si>
    <t>CRUCE SEMANAL DE DATOS</t>
  </si>
  <si>
    <t>Lunes</t>
  </si>
  <si>
    <t>Martes</t>
  </si>
  <si>
    <t>Miércoles</t>
  </si>
  <si>
    <t>Jueves</t>
  </si>
  <si>
    <t>Viernes</t>
  </si>
  <si>
    <t>Sábado</t>
  </si>
  <si>
    <t>Domingo</t>
  </si>
  <si>
    <t>Semana 1 (más reciente)</t>
  </si>
  <si>
    <t>Semana 2</t>
  </si>
  <si>
    <t>Semana 3</t>
  </si>
  <si>
    <t>Semana 4</t>
  </si>
  <si>
    <t>Semana 5</t>
  </si>
  <si>
    <t>SIGUIENTE SEMANA</t>
  </si>
  <si>
    <t>EN 2 SEMANAS</t>
  </si>
  <si>
    <t>DÍAS (X)</t>
  </si>
  <si>
    <t>Semana 6</t>
  </si>
  <si>
    <t>NEGOCIOS CON AL MENOS 15 SEMANAS DE OPERACIÓN</t>
  </si>
  <si>
    <t>SEMANA 7</t>
  </si>
  <si>
    <t>SEMANA 8</t>
  </si>
  <si>
    <t>SEMANA 9</t>
  </si>
  <si>
    <t>SEMANA 10</t>
  </si>
  <si>
    <t>SEMANA 11</t>
  </si>
  <si>
    <t>SEMANA 15</t>
  </si>
  <si>
    <t>SEMANA 14</t>
  </si>
  <si>
    <t>SEMANA 13</t>
  </si>
  <si>
    <t>SEMANA 12</t>
  </si>
  <si>
    <t>Frappe de moka</t>
  </si>
  <si>
    <t>Frappe de galleta</t>
  </si>
  <si>
    <t>Crepa durazno con queso</t>
  </si>
  <si>
    <t>Crepa 3 chocolates</t>
  </si>
  <si>
    <t>CAFETERÍA</t>
  </si>
  <si>
    <t>EN 3 SEMANAS</t>
  </si>
  <si>
    <t>Semana 15</t>
  </si>
  <si>
    <t>Semana 14</t>
  </si>
  <si>
    <t>Semana 13</t>
  </si>
  <si>
    <t>Semana 12</t>
  </si>
  <si>
    <t>Semana 11</t>
  </si>
  <si>
    <t>Semana 10</t>
  </si>
  <si>
    <t>Semana 9</t>
  </si>
  <si>
    <t>Semana 8</t>
  </si>
  <si>
    <t>Semana 7</t>
  </si>
  <si>
    <t>Producto 1</t>
  </si>
  <si>
    <t>Producto 2</t>
  </si>
  <si>
    <t>Producto 3</t>
  </si>
  <si>
    <t>Producto 4</t>
  </si>
  <si>
    <t>Negocios con  al menos 8 días en funcionamiento</t>
  </si>
  <si>
    <t>Producto 5</t>
  </si>
  <si>
    <t>Negocios con al menos 6 semanas en funcionamiento</t>
  </si>
  <si>
    <t>Negocios con al menos 15 semanas en funcionamiento</t>
  </si>
  <si>
    <t>Conchas</t>
  </si>
  <si>
    <t>Orejas</t>
  </si>
  <si>
    <t>Cuernos</t>
  </si>
  <si>
    <t>Donas</t>
  </si>
  <si>
    <t>Roles</t>
  </si>
  <si>
    <t>lunes, 16 de diciembre</t>
  </si>
  <si>
    <t>martes, 17 de diciembre</t>
  </si>
  <si>
    <t>miércoles, 18 de diciembre</t>
  </si>
  <si>
    <t>jueves, 19 de diciembre</t>
  </si>
  <si>
    <t>viernes, 20 de diciembre</t>
  </si>
  <si>
    <t>sábado, 21 de diciembre</t>
  </si>
  <si>
    <t>domingo, 22 de diciembre</t>
  </si>
  <si>
    <t>Fecha</t>
  </si>
  <si>
    <t>Ventas hace 8 días</t>
  </si>
  <si>
    <t>Ventas hace 7 días</t>
  </si>
  <si>
    <t>Ventas hace 6 días</t>
  </si>
  <si>
    <t>Ventas hace 5 días</t>
  </si>
  <si>
    <t>Ventas hace 4 días</t>
  </si>
  <si>
    <t>Ventas hace 3 días</t>
  </si>
  <si>
    <t>Ventas hace 2 días</t>
  </si>
  <si>
    <t>Ventas ayer</t>
  </si>
  <si>
    <t>Mañana</t>
  </si>
  <si>
    <t>Pasado mañana</t>
  </si>
  <si>
    <t>TAMALES</t>
  </si>
  <si>
    <t>Rojos</t>
  </si>
  <si>
    <t>Verdes</t>
  </si>
  <si>
    <t>Dulce</t>
  </si>
  <si>
    <t>Atole chocolate</t>
  </si>
  <si>
    <t>Atole blanco</t>
  </si>
  <si>
    <t>HACE 1 SEMANA</t>
  </si>
  <si>
    <t>HACE 6 SEMANAS</t>
  </si>
  <si>
    <t>ESTOS SON LOS CÁLCULOS CON LOS QUE ESTÁ CONFORMADO EL PRONÓSTICO:</t>
  </si>
  <si>
    <t>ESTA ES LA FÓRMULA CON LA QUE SE CALCULAN LOS MÍNIMOS CUADRADOS, ES DECIR, EL MÉTODO DE PRONÓSTICO</t>
  </si>
  <si>
    <t>* Registra en la tabla de abajo la cantidad de productos y servicios que vendiste cada día.</t>
  </si>
  <si>
    <t>* En la tabla "Pronóstico" (a la derecha), podrás ver una proyección de tus ventas diarias futuras.</t>
  </si>
  <si>
    <t>* Usa esta plantilla si tu negocio tiene más de 6 semanas, pero aún no llega a 15 semanas (si ya cumpliste 15 semanas, usa la hoja "Plantilla 15 semanas").</t>
  </si>
  <si>
    <t>* Asegúrate de ingresar los datos de las 6 semanas más recientes de tus ventas.</t>
  </si>
  <si>
    <t>* Usa esta plantilla si tu negocio tiene más de 8 días, pero aún no llega a 6 semanas (si ya cumpliste 6 semanas, usa la hoja "Plantilla 6 semanas").</t>
  </si>
  <si>
    <t>* Asegúrate de ingresar los datos de las 8 días más recientes de tus ventas.</t>
  </si>
  <si>
    <t>* Usa esta plantilla si tu negocio tiene más de 15 semanas.</t>
  </si>
  <si>
    <t>* Asegúrate de ingresar los datos de las 15 semanas más recientes de tus ventas.</t>
  </si>
  <si>
    <t>TU NEGOCIO</t>
  </si>
  <si>
    <t>📌 Los cálculos detallados se encuentran en la parte inferior de esta hoja. Puedes usarlos e implementarlos en otros archivos de Excel para tu negocio.</t>
  </si>
  <si>
    <t>Crepa fresas y Nutella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</si>
</sst>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,\ mmmm\ dd"/>
    <numFmt numFmtId="165" formatCode="#,##0.0"/>
    <numFmt numFmtId="166" formatCode="dddd\,\ dd\ mmmm"/>
    <numFmt numFmtId="167" formatCode="#,##0.000"/>
    <numFmt numFmtId="168" formatCode="[$-F800]dddd\,\ mmmm\ dd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4"/>
      <color theme="3" tint="-0.499984740745262"/>
      <name val="Calibri Light"/>
      <family val="2"/>
      <scheme val="maj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i/>
      <sz val="12"/>
      <color theme="1" tint="4.9989318521683403E-2"/>
      <name val="Gill Sans MT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33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3" tint="-0.24994659260841701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ck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ck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hair">
        <color theme="0" tint="-0.499984740745262"/>
      </right>
      <top style="medium">
        <color theme="1" tint="0.34998626667073579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1" tint="0.34998626667073579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medium">
        <color theme="1" tint="0.34998626667073579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medium">
        <color theme="1" tint="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1" tint="0.34998626667073579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hair">
        <color theme="0" tint="-0.499984740745262"/>
      </left>
      <right/>
      <top style="medium">
        <color theme="1" tint="0.34998626667073579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0" tint="-0.499984740745262"/>
      </right>
      <top style="medium">
        <color theme="1" tint="0.34998626667073579"/>
      </top>
      <bottom style="hair">
        <color theme="0" tint="-0.499984740745262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0" tint="-0.499984740745262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499984740745262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ck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24994659260841701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1" tint="0.24994659260841701"/>
      </bottom>
      <diagonal/>
    </border>
    <border>
      <left style="hair">
        <color theme="0" tint="-0.499984740745262"/>
      </left>
      <right style="medium">
        <color theme="1" tint="0.24994659260841701"/>
      </right>
      <top style="hair">
        <color theme="0" tint="-0.499984740745262"/>
      </top>
      <bottom style="medium">
        <color theme="1" tint="0.24994659260841701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499984740745262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0" tint="-0.499984740745262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0" tint="-0.499984740745262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0" tint="-0.499984740745262"/>
      </right>
      <top style="hair">
        <color theme="1" tint="0.34998626667073579"/>
      </top>
      <bottom style="medium">
        <color theme="1" tint="0.24994659260841701"/>
      </bottom>
      <diagonal/>
    </border>
    <border>
      <left/>
      <right/>
      <top/>
      <bottom style="medium">
        <color rgb="FF3A3838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rgb="FF3A3838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rgb="FF3A3838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2" borderId="0" xfId="0" applyFill="1"/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3" fillId="5" borderId="0" xfId="0" applyFont="1" applyFill="1"/>
    <xf numFmtId="0" fontId="2" fillId="5" borderId="0" xfId="0" applyFont="1" applyFill="1"/>
    <xf numFmtId="0" fontId="0" fillId="5" borderId="0" xfId="0" applyFill="1"/>
    <xf numFmtId="0" fontId="5" fillId="2" borderId="0" xfId="0" applyFont="1" applyFill="1"/>
    <xf numFmtId="0" fontId="0" fillId="6" borderId="0" xfId="0" applyFill="1"/>
    <xf numFmtId="0" fontId="5" fillId="6" borderId="0" xfId="0" applyFont="1" applyFill="1"/>
    <xf numFmtId="0" fontId="0" fillId="6" borderId="8" xfId="0" applyFill="1" applyBorder="1"/>
    <xf numFmtId="0" fontId="5" fillId="6" borderId="8" xfId="0" applyFont="1" applyFill="1" applyBorder="1"/>
    <xf numFmtId="0" fontId="8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/>
    <xf numFmtId="0" fontId="11" fillId="6" borderId="8" xfId="0" applyFont="1" applyFill="1" applyBorder="1"/>
    <xf numFmtId="0" fontId="12" fillId="6" borderId="8" xfId="0" applyFont="1" applyFill="1" applyBorder="1" applyAlignment="1">
      <alignment vertical="center"/>
    </xf>
    <xf numFmtId="0" fontId="1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7" borderId="24" xfId="0" applyFill="1" applyBorder="1" applyAlignment="1">
      <alignment horizontal="left" vertical="center"/>
    </xf>
    <xf numFmtId="0" fontId="0" fillId="7" borderId="25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7" borderId="27" xfId="0" applyFill="1" applyBorder="1" applyAlignment="1">
      <alignment horizontal="left" vertical="center"/>
    </xf>
    <xf numFmtId="0" fontId="0" fillId="7" borderId="2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 vertical="center"/>
    </xf>
    <xf numFmtId="0" fontId="6" fillId="9" borderId="0" xfId="0" applyFont="1" applyFill="1"/>
    <xf numFmtId="1" fontId="0" fillId="0" borderId="3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7" borderId="35" xfId="0" applyNumberFormat="1" applyFill="1" applyBorder="1" applyAlignment="1">
      <alignment horizontal="center" vertical="center"/>
    </xf>
    <xf numFmtId="1" fontId="0" fillId="7" borderId="26" xfId="0" applyNumberFormat="1" applyFill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7" borderId="36" xfId="0" applyNumberFormat="1" applyFill="1" applyBorder="1" applyAlignment="1">
      <alignment horizontal="center" vertical="center"/>
    </xf>
    <xf numFmtId="1" fontId="0" fillId="7" borderId="29" xfId="0" applyNumberFormat="1" applyFill="1" applyBorder="1" applyAlignment="1">
      <alignment horizontal="center" vertical="center"/>
    </xf>
    <xf numFmtId="0" fontId="15" fillId="10" borderId="37" xfId="0" applyFont="1" applyFill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7" fillId="10" borderId="0" xfId="0" applyFont="1" applyFill="1"/>
    <xf numFmtId="0" fontId="5" fillId="10" borderId="0" xfId="0" applyFont="1" applyFill="1"/>
    <xf numFmtId="164" fontId="4" fillId="10" borderId="30" xfId="0" applyNumberFormat="1" applyFont="1" applyFill="1" applyBorder="1"/>
    <xf numFmtId="0" fontId="14" fillId="2" borderId="0" xfId="0" applyFont="1" applyFill="1"/>
    <xf numFmtId="0" fontId="7" fillId="11" borderId="0" xfId="0" applyFont="1" applyFill="1"/>
    <xf numFmtId="0" fontId="5" fillId="11" borderId="0" xfId="0" applyFont="1" applyFill="1"/>
    <xf numFmtId="0" fontId="6" fillId="11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16" fillId="0" borderId="9" xfId="0" applyFont="1" applyBorder="1"/>
    <xf numFmtId="0" fontId="1" fillId="0" borderId="0" xfId="0" applyFont="1"/>
    <xf numFmtId="0" fontId="0" fillId="0" borderId="10" xfId="0" applyBorder="1"/>
    <xf numFmtId="166" fontId="1" fillId="12" borderId="46" xfId="0" applyNumberFormat="1" applyFont="1" applyFill="1" applyBorder="1" applyAlignment="1">
      <alignment horizontal="left"/>
    </xf>
    <xf numFmtId="166" fontId="4" fillId="10" borderId="30" xfId="0" applyNumberFormat="1" applyFont="1" applyFill="1" applyBorder="1"/>
    <xf numFmtId="166" fontId="4" fillId="10" borderId="20" xfId="0" applyNumberFormat="1" applyFont="1" applyFill="1" applyBorder="1"/>
    <xf numFmtId="166" fontId="1" fillId="8" borderId="19" xfId="0" applyNumberFormat="1" applyFont="1" applyFill="1" applyBorder="1" applyAlignment="1">
      <alignment horizontal="center"/>
    </xf>
    <xf numFmtId="166" fontId="1" fillId="12" borderId="47" xfId="0" applyNumberFormat="1" applyFont="1" applyFill="1" applyBorder="1" applyAlignment="1">
      <alignment horizontal="left"/>
    </xf>
    <xf numFmtId="0" fontId="0" fillId="0" borderId="15" xfId="0" applyBorder="1"/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0" borderId="51" xfId="0" applyBorder="1"/>
    <xf numFmtId="0" fontId="1" fillId="2" borderId="30" xfId="0" applyFont="1" applyFill="1" applyBorder="1" applyAlignment="1">
      <alignment horizontal="left" vertical="center"/>
    </xf>
    <xf numFmtId="0" fontId="1" fillId="12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166" fontId="4" fillId="10" borderId="53" xfId="0" applyNumberFormat="1" applyFont="1" applyFill="1" applyBorder="1"/>
    <xf numFmtId="0" fontId="14" fillId="0" borderId="0" xfId="0" applyFont="1"/>
    <xf numFmtId="0" fontId="1" fillId="14" borderId="38" xfId="0" applyFont="1" applyFill="1" applyBorder="1" applyAlignment="1">
      <alignment horizontal="left" vertical="center"/>
    </xf>
    <xf numFmtId="0" fontId="1" fillId="14" borderId="38" xfId="0" applyFont="1" applyFill="1" applyBorder="1" applyAlignment="1">
      <alignment horizontal="center" vertical="center"/>
    </xf>
    <xf numFmtId="0" fontId="1" fillId="14" borderId="39" xfId="0" applyFont="1" applyFill="1" applyBorder="1" applyAlignment="1">
      <alignment horizontal="left" vertical="center"/>
    </xf>
    <xf numFmtId="0" fontId="0" fillId="9" borderId="0" xfId="0" applyFill="1"/>
    <xf numFmtId="0" fontId="5" fillId="9" borderId="0" xfId="0" applyFont="1" applyFill="1"/>
    <xf numFmtId="0" fontId="14" fillId="0" borderId="0" xfId="0" applyFont="1" applyAlignment="1">
      <alignment vertical="center"/>
    </xf>
    <xf numFmtId="1" fontId="0" fillId="0" borderId="5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15" fillId="10" borderId="55" xfId="0" applyFont="1" applyFill="1" applyBorder="1" applyAlignment="1">
      <alignment horizontal="center" vertical="center"/>
    </xf>
    <xf numFmtId="164" fontId="0" fillId="0" borderId="51" xfId="0" applyNumberFormat="1" applyBorder="1"/>
    <xf numFmtId="0" fontId="0" fillId="0" borderId="54" xfId="0" applyBorder="1"/>
    <xf numFmtId="167" fontId="1" fillId="2" borderId="3" xfId="0" applyNumberFormat="1" applyFont="1" applyFill="1" applyBorder="1" applyAlignment="1">
      <alignment horizontal="center" vertical="center"/>
    </xf>
    <xf numFmtId="1" fontId="0" fillId="0" borderId="52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6" fontId="4" fillId="16" borderId="30" xfId="0" applyNumberFormat="1" applyFont="1" applyFill="1" applyBorder="1"/>
    <xf numFmtId="166" fontId="4" fillId="16" borderId="53" xfId="0" applyNumberFormat="1" applyFont="1" applyFill="1" applyBorder="1"/>
    <xf numFmtId="0" fontId="15" fillId="16" borderId="37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38" xfId="0" applyFont="1" applyFill="1" applyBorder="1" applyAlignment="1">
      <alignment horizontal="center" vertical="center"/>
    </xf>
    <xf numFmtId="0" fontId="15" fillId="16" borderId="39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vertical="center"/>
    </xf>
    <xf numFmtId="0" fontId="4" fillId="16" borderId="1" xfId="0" applyFont="1" applyFill="1" applyBorder="1" applyAlignment="1">
      <alignment vertical="center"/>
    </xf>
    <xf numFmtId="0" fontId="4" fillId="16" borderId="7" xfId="0" applyFont="1" applyFill="1" applyBorder="1" applyAlignment="1">
      <alignment vertical="center"/>
    </xf>
    <xf numFmtId="0" fontId="4" fillId="16" borderId="42" xfId="0" applyFont="1" applyFill="1" applyBorder="1" applyAlignment="1">
      <alignment horizontal="center" vertical="center"/>
    </xf>
    <xf numFmtId="0" fontId="4" fillId="16" borderId="40" xfId="0" applyFont="1" applyFill="1" applyBorder="1" applyAlignment="1">
      <alignment horizontal="center" vertical="center"/>
    </xf>
    <xf numFmtId="0" fontId="15" fillId="17" borderId="37" xfId="0" applyFont="1" applyFill="1" applyBorder="1" applyAlignment="1">
      <alignment horizontal="center" vertical="center"/>
    </xf>
    <xf numFmtId="166" fontId="4" fillId="17" borderId="30" xfId="0" applyNumberFormat="1" applyFont="1" applyFill="1" applyBorder="1"/>
    <xf numFmtId="166" fontId="4" fillId="17" borderId="53" xfId="0" applyNumberFormat="1" applyFont="1" applyFill="1" applyBorder="1"/>
    <xf numFmtId="0" fontId="15" fillId="17" borderId="55" xfId="0" applyFont="1" applyFill="1" applyBorder="1" applyAlignment="1">
      <alignment horizontal="center" vertical="center"/>
    </xf>
    <xf numFmtId="0" fontId="15" fillId="17" borderId="38" xfId="0" applyFont="1" applyFill="1" applyBorder="1" applyAlignment="1">
      <alignment horizontal="center" vertical="center"/>
    </xf>
    <xf numFmtId="0" fontId="15" fillId="17" borderId="39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vertical="center"/>
    </xf>
    <xf numFmtId="0" fontId="4" fillId="17" borderId="1" xfId="0" applyFont="1" applyFill="1" applyBorder="1" applyAlignment="1">
      <alignment vertical="center"/>
    </xf>
    <xf numFmtId="0" fontId="4" fillId="17" borderId="7" xfId="0" applyFont="1" applyFill="1" applyBorder="1" applyAlignment="1">
      <alignment vertical="center"/>
    </xf>
    <xf numFmtId="0" fontId="4" fillId="17" borderId="42" xfId="0" applyFont="1" applyFill="1" applyBorder="1" applyAlignment="1">
      <alignment horizontal="center" vertical="center"/>
    </xf>
    <xf numFmtId="0" fontId="4" fillId="17" borderId="40" xfId="0" applyFont="1" applyFill="1" applyBorder="1" applyAlignment="1">
      <alignment horizontal="center" vertical="center"/>
    </xf>
    <xf numFmtId="0" fontId="19" fillId="15" borderId="37" xfId="0" applyFont="1" applyFill="1" applyBorder="1" applyAlignment="1">
      <alignment horizontal="center" vertical="center"/>
    </xf>
    <xf numFmtId="0" fontId="19" fillId="15" borderId="55" xfId="0" applyFont="1" applyFill="1" applyBorder="1" applyAlignment="1">
      <alignment horizontal="center" vertical="center"/>
    </xf>
    <xf numFmtId="0" fontId="19" fillId="15" borderId="38" xfId="0" applyFont="1" applyFill="1" applyBorder="1" applyAlignment="1">
      <alignment horizontal="center" vertical="center"/>
    </xf>
    <xf numFmtId="0" fontId="19" fillId="15" borderId="39" xfId="0" applyFont="1" applyFill="1" applyBorder="1" applyAlignment="1">
      <alignment horizontal="center" vertical="center"/>
    </xf>
    <xf numFmtId="166" fontId="20" fillId="15" borderId="30" xfId="0" applyNumberFormat="1" applyFont="1" applyFill="1" applyBorder="1"/>
    <xf numFmtId="166" fontId="20" fillId="15" borderId="53" xfId="0" applyNumberFormat="1" applyFont="1" applyFill="1" applyBorder="1"/>
    <xf numFmtId="0" fontId="20" fillId="15" borderId="1" xfId="0" applyFont="1" applyFill="1" applyBorder="1" applyAlignment="1">
      <alignment vertical="center"/>
    </xf>
    <xf numFmtId="0" fontId="20" fillId="15" borderId="7" xfId="0" applyFont="1" applyFill="1" applyBorder="1" applyAlignment="1">
      <alignment vertical="center"/>
    </xf>
    <xf numFmtId="0" fontId="20" fillId="15" borderId="5" xfId="0" applyFont="1" applyFill="1" applyBorder="1" applyAlignment="1">
      <alignment vertical="center"/>
    </xf>
    <xf numFmtId="0" fontId="20" fillId="15" borderId="42" xfId="0" applyFont="1" applyFill="1" applyBorder="1" applyAlignment="1">
      <alignment horizontal="center" vertical="center"/>
    </xf>
    <xf numFmtId="0" fontId="20" fillId="15" borderId="40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166" fontId="20" fillId="4" borderId="30" xfId="0" applyNumberFormat="1" applyFont="1" applyFill="1" applyBorder="1"/>
    <xf numFmtId="166" fontId="20" fillId="4" borderId="53" xfId="0" applyNumberFormat="1" applyFont="1" applyFill="1" applyBorder="1"/>
    <xf numFmtId="0" fontId="20" fillId="4" borderId="5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20" fillId="4" borderId="42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5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4" fontId="4" fillId="10" borderId="11" xfId="0" applyNumberFormat="1" applyFont="1" applyFill="1" applyBorder="1"/>
    <xf numFmtId="164" fontId="4" fillId="10" borderId="53" xfId="0" applyNumberFormat="1" applyFont="1" applyFill="1" applyBorder="1"/>
    <xf numFmtId="1" fontId="0" fillId="0" borderId="44" xfId="0" applyNumberFormat="1" applyBorder="1" applyAlignment="1">
      <alignment horizontal="center" vertical="center"/>
    </xf>
    <xf numFmtId="164" fontId="4" fillId="16" borderId="30" xfId="0" applyNumberFormat="1" applyFont="1" applyFill="1" applyBorder="1"/>
    <xf numFmtId="164" fontId="4" fillId="16" borderId="53" xfId="0" applyNumberFormat="1" applyFont="1" applyFill="1" applyBorder="1"/>
    <xf numFmtId="164" fontId="4" fillId="17" borderId="30" xfId="0" applyNumberFormat="1" applyFont="1" applyFill="1" applyBorder="1"/>
    <xf numFmtId="164" fontId="4" fillId="17" borderId="53" xfId="0" applyNumberFormat="1" applyFont="1" applyFill="1" applyBorder="1"/>
    <xf numFmtId="164" fontId="20" fillId="15" borderId="30" xfId="0" applyNumberFormat="1" applyFont="1" applyFill="1" applyBorder="1"/>
    <xf numFmtId="164" fontId="20" fillId="15" borderId="53" xfId="0" applyNumberFormat="1" applyFont="1" applyFill="1" applyBorder="1"/>
    <xf numFmtId="164" fontId="20" fillId="4" borderId="30" xfId="0" applyNumberFormat="1" applyFont="1" applyFill="1" applyBorder="1"/>
    <xf numFmtId="164" fontId="20" fillId="4" borderId="53" xfId="0" applyNumberFormat="1" applyFont="1" applyFill="1" applyBorder="1"/>
    <xf numFmtId="164" fontId="4" fillId="17" borderId="11" xfId="0" applyNumberFormat="1" applyFont="1" applyFill="1" applyBorder="1"/>
    <xf numFmtId="164" fontId="20" fillId="15" borderId="11" xfId="0" applyNumberFormat="1" applyFont="1" applyFill="1" applyBorder="1"/>
    <xf numFmtId="164" fontId="20" fillId="4" borderId="11" xfId="0" applyNumberFormat="1" applyFont="1" applyFill="1" applyBorder="1"/>
    <xf numFmtId="0" fontId="1" fillId="0" borderId="51" xfId="0" applyFont="1" applyBorder="1"/>
    <xf numFmtId="0" fontId="1" fillId="0" borderId="15" xfId="0" applyFont="1" applyBorder="1"/>
    <xf numFmtId="0" fontId="18" fillId="2" borderId="0" xfId="0" applyFont="1" applyFill="1" applyAlignment="1">
      <alignment vertical="top"/>
    </xf>
    <xf numFmtId="0" fontId="6" fillId="17" borderId="0" xfId="0" applyFont="1" applyFill="1" applyAlignment="1">
      <alignment vertical="center"/>
    </xf>
    <xf numFmtId="0" fontId="7" fillId="17" borderId="0" xfId="0" applyFont="1" applyFill="1"/>
    <xf numFmtId="0" fontId="5" fillId="17" borderId="0" xfId="0" applyFont="1" applyFill="1"/>
    <xf numFmtId="166" fontId="1" fillId="8" borderId="46" xfId="0" applyNumberFormat="1" applyFont="1" applyFill="1" applyBorder="1" applyAlignment="1">
      <alignment horizontal="left"/>
    </xf>
    <xf numFmtId="166" fontId="1" fillId="8" borderId="47" xfId="0" applyNumberFormat="1" applyFont="1" applyFill="1" applyBorder="1" applyAlignment="1">
      <alignment horizontal="left"/>
    </xf>
    <xf numFmtId="166" fontId="1" fillId="8" borderId="48" xfId="0" applyNumberFormat="1" applyFont="1" applyFill="1" applyBorder="1" applyAlignment="1">
      <alignment horizontal="left"/>
    </xf>
    <xf numFmtId="166" fontId="1" fillId="8" borderId="50" xfId="0" applyNumberFormat="1" applyFont="1" applyFill="1" applyBorder="1" applyAlignment="1">
      <alignment horizontal="left"/>
    </xf>
    <xf numFmtId="1" fontId="0" fillId="0" borderId="46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64" fontId="4" fillId="16" borderId="11" xfId="0" applyNumberFormat="1" applyFont="1" applyFill="1" applyBorder="1"/>
    <xf numFmtId="0" fontId="1" fillId="0" borderId="45" xfId="0" applyFont="1" applyBorder="1"/>
    <xf numFmtId="166" fontId="4" fillId="10" borderId="11" xfId="0" applyNumberFormat="1" applyFont="1" applyFill="1" applyBorder="1"/>
    <xf numFmtId="0" fontId="4" fillId="10" borderId="57" xfId="0" applyFont="1" applyFill="1" applyBorder="1" applyAlignment="1">
      <alignment horizontal="center" vertical="center"/>
    </xf>
    <xf numFmtId="1" fontId="1" fillId="2" borderId="58" xfId="0" applyNumberFormat="1" applyFont="1" applyFill="1" applyBorder="1" applyAlignment="1">
      <alignment horizontal="center" vertical="center"/>
    </xf>
    <xf numFmtId="0" fontId="4" fillId="10" borderId="59" xfId="0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4" fillId="16" borderId="11" xfId="0" applyNumberFormat="1" applyFont="1" applyFill="1" applyBorder="1"/>
    <xf numFmtId="0" fontId="4" fillId="16" borderId="59" xfId="0" applyFont="1" applyFill="1" applyBorder="1" applyAlignment="1">
      <alignment horizontal="center" vertical="center"/>
    </xf>
    <xf numFmtId="0" fontId="4" fillId="16" borderId="57" xfId="0" applyFont="1" applyFill="1" applyBorder="1" applyAlignment="1">
      <alignment horizontal="center" vertical="center"/>
    </xf>
    <xf numFmtId="166" fontId="4" fillId="17" borderId="11" xfId="0" applyNumberFormat="1" applyFont="1" applyFill="1" applyBorder="1"/>
    <xf numFmtId="0" fontId="4" fillId="17" borderId="59" xfId="0" applyFont="1" applyFill="1" applyBorder="1" applyAlignment="1">
      <alignment horizontal="center" vertical="center"/>
    </xf>
    <xf numFmtId="0" fontId="4" fillId="17" borderId="57" xfId="0" applyFont="1" applyFill="1" applyBorder="1" applyAlignment="1">
      <alignment horizontal="center" vertical="center"/>
    </xf>
    <xf numFmtId="166" fontId="20" fillId="15" borderId="11" xfId="0" applyNumberFormat="1" applyFont="1" applyFill="1" applyBorder="1"/>
    <xf numFmtId="0" fontId="20" fillId="15" borderId="59" xfId="0" applyFont="1" applyFill="1" applyBorder="1" applyAlignment="1">
      <alignment horizontal="center" vertical="center"/>
    </xf>
    <xf numFmtId="0" fontId="20" fillId="15" borderId="57" xfId="0" applyFont="1" applyFill="1" applyBorder="1" applyAlignment="1">
      <alignment horizontal="center" vertical="center"/>
    </xf>
    <xf numFmtId="166" fontId="20" fillId="4" borderId="11" xfId="0" applyNumberFormat="1" applyFont="1" applyFill="1" applyBorder="1"/>
    <xf numFmtId="0" fontId="20" fillId="4" borderId="59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2" fontId="1" fillId="2" borderId="43" xfId="0" applyNumberFormat="1" applyFont="1" applyFill="1" applyBorder="1" applyAlignment="1">
      <alignment horizontal="center" vertical="center"/>
    </xf>
    <xf numFmtId="2" fontId="1" fillId="2" borderId="41" xfId="0" applyNumberFormat="1" applyFont="1" applyFill="1" applyBorder="1" applyAlignment="1">
      <alignment horizontal="center" vertical="center"/>
    </xf>
    <xf numFmtId="0" fontId="0" fillId="2" borderId="51" xfId="0" applyFill="1" applyBorder="1"/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12" borderId="61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64" xfId="0" applyFill="1" applyBorder="1" applyAlignment="1">
      <alignment horizontal="center"/>
    </xf>
    <xf numFmtId="14" fontId="0" fillId="2" borderId="51" xfId="0" applyNumberFormat="1" applyFill="1" applyBorder="1" applyAlignment="1">
      <alignment horizontal="center" vertical="center"/>
    </xf>
    <xf numFmtId="14" fontId="1" fillId="12" borderId="46" xfId="0" applyNumberFormat="1" applyFont="1" applyFill="1" applyBorder="1" applyAlignment="1">
      <alignment horizontal="left"/>
    </xf>
    <xf numFmtId="14" fontId="1" fillId="12" borderId="47" xfId="0" applyNumberFormat="1" applyFont="1" applyFill="1" applyBorder="1" applyAlignment="1">
      <alignment horizontal="left"/>
    </xf>
    <xf numFmtId="14" fontId="1" fillId="13" borderId="48" xfId="0" applyNumberFormat="1" applyFont="1" applyFill="1" applyBorder="1" applyAlignment="1">
      <alignment horizontal="left"/>
    </xf>
    <xf numFmtId="14" fontId="1" fillId="13" borderId="47" xfId="0" applyNumberFormat="1" applyFont="1" applyFill="1" applyBorder="1" applyAlignment="1">
      <alignment horizontal="left"/>
    </xf>
    <xf numFmtId="14" fontId="1" fillId="13" borderId="49" xfId="0" applyNumberFormat="1" applyFont="1" applyFill="1" applyBorder="1" applyAlignment="1">
      <alignment horizontal="left"/>
    </xf>
    <xf numFmtId="164" fontId="4" fillId="10" borderId="30" xfId="0" applyNumberFormat="1" applyFont="1" applyFill="1" applyBorder="1" applyAlignment="1">
      <alignment vertical="center"/>
    </xf>
    <xf numFmtId="164" fontId="4" fillId="10" borderId="11" xfId="0" applyNumberFormat="1" applyFont="1" applyFill="1" applyBorder="1" applyAlignment="1">
      <alignment vertical="center"/>
    </xf>
    <xf numFmtId="164" fontId="4" fillId="16" borderId="30" xfId="0" applyNumberFormat="1" applyFont="1" applyFill="1" applyBorder="1" applyAlignment="1">
      <alignment vertical="center"/>
    </xf>
    <xf numFmtId="164" fontId="4" fillId="16" borderId="53" xfId="0" applyNumberFormat="1" applyFont="1" applyFill="1" applyBorder="1" applyAlignment="1">
      <alignment vertical="center"/>
    </xf>
    <xf numFmtId="164" fontId="4" fillId="17" borderId="30" xfId="0" applyNumberFormat="1" applyFont="1" applyFill="1" applyBorder="1" applyAlignment="1">
      <alignment vertical="center"/>
    </xf>
    <xf numFmtId="164" fontId="4" fillId="17" borderId="53" xfId="0" applyNumberFormat="1" applyFont="1" applyFill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68" fontId="0" fillId="0" borderId="66" xfId="0" applyNumberFormat="1" applyBorder="1" applyAlignment="1">
      <alignment horizontal="left"/>
    </xf>
    <xf numFmtId="0" fontId="0" fillId="0" borderId="67" xfId="0" applyBorder="1" applyAlignment="1">
      <alignment horizontal="center"/>
    </xf>
    <xf numFmtId="14" fontId="0" fillId="0" borderId="68" xfId="0" applyNumberFormat="1" applyBorder="1" applyAlignment="1">
      <alignment horizontal="left"/>
    </xf>
    <xf numFmtId="0" fontId="0" fillId="0" borderId="69" xfId="0" applyBorder="1" applyAlignment="1">
      <alignment horizontal="center"/>
    </xf>
    <xf numFmtId="14" fontId="0" fillId="0" borderId="70" xfId="0" applyNumberFormat="1" applyBorder="1" applyAlignment="1">
      <alignment horizontal="left"/>
    </xf>
    <xf numFmtId="0" fontId="0" fillId="0" borderId="71" xfId="0" applyBorder="1" applyAlignment="1">
      <alignment horizontal="center"/>
    </xf>
    <xf numFmtId="0" fontId="1" fillId="2" borderId="55" xfId="0" applyFont="1" applyFill="1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72" xfId="0" applyBorder="1"/>
    <xf numFmtId="14" fontId="1" fillId="13" borderId="73" xfId="0" applyNumberFormat="1" applyFont="1" applyFill="1" applyBorder="1" applyAlignment="1">
      <alignment horizontal="left"/>
    </xf>
    <xf numFmtId="0" fontId="0" fillId="0" borderId="74" xfId="0" applyBorder="1" applyAlignment="1">
      <alignment horizontal="center"/>
    </xf>
    <xf numFmtId="0" fontId="0" fillId="12" borderId="74" xfId="0" applyFill="1" applyBorder="1" applyAlignment="1">
      <alignment horizontal="center"/>
    </xf>
    <xf numFmtId="0" fontId="16" fillId="0" borderId="0" xfId="0" applyFont="1"/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22" fillId="2" borderId="0" xfId="0" applyFont="1" applyFill="1"/>
    <xf numFmtId="0" fontId="23" fillId="2" borderId="0" xfId="0" applyFont="1" applyFill="1"/>
    <xf numFmtId="0" fontId="0" fillId="0" borderId="75" xfId="0" applyBorder="1" applyAlignment="1">
      <alignment horizontal="center" vertical="center"/>
    </xf>
    <xf numFmtId="0" fontId="0" fillId="12" borderId="76" xfId="0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12" borderId="78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12" borderId="80" xfId="0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A3838"/>
      <color rgb="FF00CC66"/>
      <color rgb="FFFF3300"/>
      <color rgb="FF009999"/>
      <color rgb="FF339933"/>
      <color rgb="FFFFA7A7"/>
      <color rgb="FF990033"/>
      <color rgb="FF44546A"/>
      <color rgb="FFCC0066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PRONÓSTICO DE VENTAS + 2</a:t>
            </a:r>
            <a:r>
              <a:rPr lang="es-ES" b="1" baseline="0"/>
              <a:t> DÍAS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'Ejemplo 8 días'!$J$17</c:f>
              <c:strCache>
                <c:ptCount val="1"/>
                <c:pt idx="0">
                  <c:v>Mañana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8 días'!$A$18:$A$21</c:f>
              <c:strCache>
                <c:ptCount val="4"/>
                <c:pt idx="0">
                  <c:v>Garrafones</c:v>
                </c:pt>
                <c:pt idx="1">
                  <c:v>Medio garrafón</c:v>
                </c:pt>
                <c:pt idx="2">
                  <c:v>Galón</c:v>
                </c:pt>
                <c:pt idx="3">
                  <c:v>Litro</c:v>
                </c:pt>
              </c:strCache>
            </c:strRef>
          </c:cat>
          <c:val>
            <c:numRef>
              <c:f>'Ejemplo 8 días'!$J$18:$J$21</c:f>
              <c:numCache>
                <c:formatCode>0</c:formatCode>
                <c:ptCount val="4"/>
                <c:pt idx="0" formatCode="0.00">
                  <c:v>45.51387545344619</c:v>
                </c:pt>
                <c:pt idx="1">
                  <c:v>3.108009708737864</c:v>
                </c:pt>
                <c:pt idx="2">
                  <c:v>0.1389751552795031</c:v>
                </c:pt>
                <c:pt idx="3">
                  <c:v>8.3074534161490673E-2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6-456F-9EBF-249FA460D172}"/>
            </c:ext>
          </c:extLst>
        </c:ser>
        <c:ser>
          <c:idx val="0"/>
          <c:order val="1"/>
          <c:tx>
            <c:strRef>
              <c:f>'Ejemplo 8 días'!$K$17</c:f>
              <c:strCache>
                <c:ptCount val="1"/>
                <c:pt idx="0">
                  <c:v>Pasado mañana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8 días'!$A$18:$A$21</c:f>
              <c:strCache>
                <c:ptCount val="4"/>
                <c:pt idx="0">
                  <c:v>Garrafones</c:v>
                </c:pt>
                <c:pt idx="1">
                  <c:v>Medio garrafón</c:v>
                </c:pt>
                <c:pt idx="2">
                  <c:v>Galón</c:v>
                </c:pt>
                <c:pt idx="3">
                  <c:v>Litro</c:v>
                </c:pt>
              </c:strCache>
            </c:strRef>
          </c:cat>
          <c:val>
            <c:numRef>
              <c:f>'Ejemplo 8 días'!$K$18:$K$21</c:f>
              <c:numCache>
                <c:formatCode>0</c:formatCode>
                <c:ptCount val="4"/>
                <c:pt idx="0" formatCode="0.00">
                  <c:v>45.516958887545343</c:v>
                </c:pt>
                <c:pt idx="1">
                  <c:v>3.3264563106796117</c:v>
                </c:pt>
                <c:pt idx="2">
                  <c:v>0.14208074534161491</c:v>
                </c:pt>
                <c:pt idx="3">
                  <c:v>7.3757763975155266E-2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6-456F-9EBF-249FA460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FRAPPE DE MOKA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15 semanas'!$A$262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semanas'!$B$262:$S$262</c:f>
              <c:numCache>
                <c:formatCode>General</c:formatCode>
                <c:ptCount val="18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14</c:v>
                </c:pt>
                <c:pt idx="11">
                  <c:v>16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 formatCode="0">
                  <c:v>12.658580413297393</c:v>
                </c:pt>
                <c:pt idx="16" formatCode="0">
                  <c:v>12.666666666666666</c:v>
                </c:pt>
                <c:pt idx="17" formatCode="0">
                  <c:v>12.674752920035939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58-4C62-820A-C4964066D82B}"/>
            </c:ext>
          </c:extLst>
        </c:ser>
        <c:ser>
          <c:idx val="1"/>
          <c:order val="1"/>
          <c:tx>
            <c:strRef>
              <c:f>'Ejemplo 15 semanas'!$A$263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semanas'!$B$263:$S$263</c:f>
              <c:numCache>
                <c:formatCode>General</c:formatCode>
                <c:ptCount val="18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 formatCode="0">
                  <c:v>12.962848297213622</c:v>
                </c:pt>
                <c:pt idx="16" formatCode="0">
                  <c:v>13</c:v>
                </c:pt>
                <c:pt idx="17" formatCode="0">
                  <c:v>13.037151702786378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8-4C62-820A-C4964066D82B}"/>
            </c:ext>
          </c:extLst>
        </c:ser>
        <c:ser>
          <c:idx val="2"/>
          <c:order val="2"/>
          <c:tx>
            <c:strRef>
              <c:f>'Ejemplo 15 semanas'!$A$264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semanas'!$B$264:$S$264</c:f>
              <c:numCache>
                <c:formatCode>General</c:formatCode>
                <c:ptCount val="18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 formatCode="0">
                  <c:v>13.520124747752705</c:v>
                </c:pt>
                <c:pt idx="16" formatCode="0">
                  <c:v>13.533333333333333</c:v>
                </c:pt>
                <c:pt idx="17" formatCode="0">
                  <c:v>13.546541918913961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58-4C62-820A-C4964066D82B}"/>
            </c:ext>
          </c:extLst>
        </c:ser>
        <c:ser>
          <c:idx val="3"/>
          <c:order val="3"/>
          <c:tx>
            <c:strRef>
              <c:f>'Ejemplo 15 semanas'!$A$265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semanas'!$B$265:$S$265</c:f>
              <c:numCache>
                <c:formatCode>General</c:formatCode>
                <c:ptCount val="18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 formatCode="0">
                  <c:v>16.015595826468974</c:v>
                </c:pt>
                <c:pt idx="16" formatCode="0">
                  <c:v>16.066666666666666</c:v>
                </c:pt>
                <c:pt idx="17" formatCode="0">
                  <c:v>16.117737506864358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58-4C62-820A-C4964066D82B}"/>
            </c:ext>
          </c:extLst>
        </c:ser>
        <c:ser>
          <c:idx val="4"/>
          <c:order val="4"/>
          <c:tx>
            <c:strRef>
              <c:f>'Ejemplo 15 semanas'!$A$266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semanas'!$B$266:$S$266</c:f>
              <c:numCache>
                <c:formatCode>General</c:formatCode>
                <c:ptCount val="18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24</c:v>
                </c:pt>
                <c:pt idx="15" formatCode="0">
                  <c:v>18.370574276222115</c:v>
                </c:pt>
                <c:pt idx="16" formatCode="0">
                  <c:v>18.399999999999999</c:v>
                </c:pt>
                <c:pt idx="17" formatCode="0">
                  <c:v>18.429425723777882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58-4C62-820A-C4964066D82B}"/>
            </c:ext>
          </c:extLst>
        </c:ser>
        <c:ser>
          <c:idx val="5"/>
          <c:order val="5"/>
          <c:tx>
            <c:strRef>
              <c:f>'Ejemplo 15 semanas'!$A$267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semanas'!$B$267:$S$267</c:f>
              <c:numCache>
                <c:formatCode>General</c:formatCode>
                <c:ptCount val="18"/>
                <c:pt idx="0">
                  <c:v>14</c:v>
                </c:pt>
                <c:pt idx="1">
                  <c:v>17</c:v>
                </c:pt>
                <c:pt idx="2">
                  <c:v>16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 formatCode="0">
                  <c:v>17.660292164674633</c:v>
                </c:pt>
                <c:pt idx="16" formatCode="0">
                  <c:v>17.666666666666668</c:v>
                </c:pt>
                <c:pt idx="17" formatCode="0">
                  <c:v>17.673041168658699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58-4C62-820A-C4964066D82B}"/>
            </c:ext>
          </c:extLst>
        </c:ser>
        <c:ser>
          <c:idx val="6"/>
          <c:order val="6"/>
          <c:tx>
            <c:strRef>
              <c:f>'Ejemplo 15 semanas'!$A$268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semanas'!$B$268:$S$268</c:f>
              <c:numCache>
                <c:formatCode>General</c:formatCode>
                <c:ptCount val="18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15</c:v>
                </c:pt>
                <c:pt idx="7">
                  <c:v>16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 formatCode="0">
                  <c:v>14.954965822275835</c:v>
                </c:pt>
                <c:pt idx="16" formatCode="0">
                  <c:v>15</c:v>
                </c:pt>
                <c:pt idx="17" formatCode="0">
                  <c:v>15.045034177724165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58-4C62-820A-C4964066D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FRAPPE DE MOKA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15 semanas'!$A$307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semanas'!$B$307:$S$307</c:f>
              <c:numCache>
                <c:formatCode>General</c:formatCode>
                <c:ptCount val="18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8</c:v>
                </c:pt>
                <c:pt idx="15" formatCode="0">
                  <c:v>10.963266814486328</c:v>
                </c:pt>
                <c:pt idx="16" formatCode="0">
                  <c:v>10.933333333333334</c:v>
                </c:pt>
                <c:pt idx="17" formatCode="0">
                  <c:v>10.903399852180341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F-4D2C-B2ED-259ECFABAB58}"/>
            </c:ext>
          </c:extLst>
        </c:ser>
        <c:ser>
          <c:idx val="1"/>
          <c:order val="1"/>
          <c:tx>
            <c:strRef>
              <c:f>'Ejemplo 15 semanas'!$A$308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semanas'!$B$308:$S$308</c:f>
              <c:numCache>
                <c:formatCode>General</c:formatCode>
                <c:ptCount val="1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14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 formatCode="0">
                  <c:v>10.843859649122807</c:v>
                </c:pt>
                <c:pt idx="16" formatCode="0">
                  <c:v>10.933333333333334</c:v>
                </c:pt>
                <c:pt idx="17" formatCode="0">
                  <c:v>11.02280701754386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F-4D2C-B2ED-259ECFABAB58}"/>
            </c:ext>
          </c:extLst>
        </c:ser>
        <c:ser>
          <c:idx val="2"/>
          <c:order val="2"/>
          <c:tx>
            <c:strRef>
              <c:f>'Ejemplo 15 semanas'!$A$309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semanas'!$B$309:$S$309</c:f>
              <c:numCache>
                <c:formatCode>General</c:formatCode>
                <c:ptCount val="18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16</c:v>
                </c:pt>
                <c:pt idx="14">
                  <c:v>19</c:v>
                </c:pt>
                <c:pt idx="15" formatCode="0">
                  <c:v>11.725012761613069</c:v>
                </c:pt>
                <c:pt idx="16" formatCode="0">
                  <c:v>11.866666666666667</c:v>
                </c:pt>
                <c:pt idx="17" formatCode="0">
                  <c:v>12.008320571720265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F-4D2C-B2ED-259ECFABAB58}"/>
            </c:ext>
          </c:extLst>
        </c:ser>
        <c:ser>
          <c:idx val="3"/>
          <c:order val="3"/>
          <c:tx>
            <c:strRef>
              <c:f>'Ejemplo 15 semanas'!$A$310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semanas'!$B$310:$S$310</c:f>
              <c:numCache>
                <c:formatCode>General</c:formatCode>
                <c:ptCount val="18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12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 formatCode="0">
                  <c:v>12.398625429553265</c:v>
                </c:pt>
                <c:pt idx="16" formatCode="0">
                  <c:v>12.466666666666667</c:v>
                </c:pt>
                <c:pt idx="17" formatCode="0">
                  <c:v>12.534707903780069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FF-4D2C-B2ED-259ECFABAB58}"/>
            </c:ext>
          </c:extLst>
        </c:ser>
        <c:ser>
          <c:idx val="4"/>
          <c:order val="4"/>
          <c:tx>
            <c:strRef>
              <c:f>'Ejemplo 15 semanas'!$A$311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semanas'!$B$311:$S$311</c:f>
              <c:numCache>
                <c:formatCode>General</c:formatCode>
                <c:ptCount val="18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  <c:pt idx="8">
                  <c:v>13</c:v>
                </c:pt>
                <c:pt idx="9">
                  <c:v>16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 formatCode="0">
                  <c:v>14.315517241379309</c:v>
                </c:pt>
                <c:pt idx="16" formatCode="0">
                  <c:v>14.399999999999999</c:v>
                </c:pt>
                <c:pt idx="17" formatCode="0">
                  <c:v>14.48448275862069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FF-4D2C-B2ED-259ECFABAB58}"/>
            </c:ext>
          </c:extLst>
        </c:ser>
        <c:ser>
          <c:idx val="5"/>
          <c:order val="5"/>
          <c:tx>
            <c:strRef>
              <c:f>'Ejemplo 15 semanas'!$A$312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semanas'!$B$312:$S$312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16</c:v>
                </c:pt>
                <c:pt idx="5">
                  <c:v>13</c:v>
                </c:pt>
                <c:pt idx="6">
                  <c:v>12</c:v>
                </c:pt>
                <c:pt idx="7">
                  <c:v>15</c:v>
                </c:pt>
                <c:pt idx="8">
                  <c:v>17</c:v>
                </c:pt>
                <c:pt idx="9">
                  <c:v>17</c:v>
                </c:pt>
                <c:pt idx="10">
                  <c:v>15</c:v>
                </c:pt>
                <c:pt idx="11">
                  <c:v>19</c:v>
                </c:pt>
                <c:pt idx="12">
                  <c:v>21</c:v>
                </c:pt>
                <c:pt idx="13">
                  <c:v>22</c:v>
                </c:pt>
                <c:pt idx="14">
                  <c:v>19</c:v>
                </c:pt>
                <c:pt idx="15" formatCode="0">
                  <c:v>15.807407407407407</c:v>
                </c:pt>
                <c:pt idx="16" formatCode="0">
                  <c:v>15.866666666666667</c:v>
                </c:pt>
                <c:pt idx="17" formatCode="0">
                  <c:v>15.925925925925926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FF-4D2C-B2ED-259ECFABAB58}"/>
            </c:ext>
          </c:extLst>
        </c:ser>
        <c:ser>
          <c:idx val="6"/>
          <c:order val="6"/>
          <c:tx>
            <c:strRef>
              <c:f>'Ejemplo 15 semanas'!$A$313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semanas'!$B$313:$S$313</c:f>
              <c:numCache>
                <c:formatCode>General</c:formatCode>
                <c:ptCount val="1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18</c:v>
                </c:pt>
                <c:pt idx="11">
                  <c:v>15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 formatCode="0">
                  <c:v>13.150362896087803</c:v>
                </c:pt>
                <c:pt idx="16" formatCode="0">
                  <c:v>13.266666666666666</c:v>
                </c:pt>
                <c:pt idx="17" formatCode="0">
                  <c:v>13.382970437245529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FF-4D2C-B2ED-259ECFABA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PRONÓSTICO DE VENTAS + 2</a:t>
            </a:r>
            <a:r>
              <a:rPr lang="es-ES" b="1" baseline="0"/>
              <a:t> DÍAS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'Plantilla 8 días'!$J$17</c:f>
              <c:strCache>
                <c:ptCount val="1"/>
                <c:pt idx="0">
                  <c:v>Mañana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8 días'!$A$18:$A$21</c:f>
              <c:strCache>
                <c:ptCount val="4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</c:strCache>
            </c:strRef>
          </c:cat>
          <c:val>
            <c:numRef>
              <c:f>'Plantilla 8 días'!$J$18:$J$21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F-4E2C-A2BB-9186CD28AFFD}"/>
            </c:ext>
          </c:extLst>
        </c:ser>
        <c:ser>
          <c:idx val="0"/>
          <c:order val="1"/>
          <c:tx>
            <c:strRef>
              <c:f>'Plantilla 8 días'!$K$17</c:f>
              <c:strCache>
                <c:ptCount val="1"/>
                <c:pt idx="0">
                  <c:v>Pasado mañana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8 días'!$A$18:$A$21</c:f>
              <c:strCache>
                <c:ptCount val="4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</c:strCache>
            </c:strRef>
          </c:cat>
          <c:val>
            <c:numRef>
              <c:f>'Plantilla 8 días'!$K$18:$K$21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F-4E2C-A2BB-9186CD28A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6 semanas'!$A$64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tx1"/>
                </a:solidFill>
                <a:ln w="19050">
                  <a:solidFill>
                    <a:srgbClr val="3A3838">
                      <a:alpha val="96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E5C-46BC-A52F-056082FB6B6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19050">
                  <a:solidFill>
                    <a:srgbClr val="3A383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E5C-46BC-A52F-056082FB6B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semanas'!$B$64:$I$64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5C-46BC-A52F-056082FB6B69}"/>
            </c:ext>
          </c:extLst>
        </c:ser>
        <c:ser>
          <c:idx val="1"/>
          <c:order val="1"/>
          <c:tx>
            <c:strRef>
              <c:f>'Plantilla 6 semanas'!$A$65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semanas'!$B$65:$I$65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5C-46BC-A52F-056082FB6B69}"/>
            </c:ext>
          </c:extLst>
        </c:ser>
        <c:ser>
          <c:idx val="2"/>
          <c:order val="2"/>
          <c:tx>
            <c:strRef>
              <c:f>'Plantilla 6 semanas'!$A$66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90033"/>
                </a:solidFill>
                <a:ln w="19050">
                  <a:solidFill>
                    <a:srgbClr val="99003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E5C-46BC-A52F-056082FB6B6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990033"/>
                </a:solidFill>
                <a:ln w="19050">
                  <a:solidFill>
                    <a:srgbClr val="99003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E5C-46BC-A52F-056082FB6B69}"/>
              </c:ext>
            </c:extLst>
          </c:dPt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semanas'!$B$66:$I$66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5C-46BC-A52F-056082FB6B69}"/>
            </c:ext>
          </c:extLst>
        </c:ser>
        <c:ser>
          <c:idx val="3"/>
          <c:order val="3"/>
          <c:tx>
            <c:strRef>
              <c:f>'Plantilla 6 semanas'!$A$67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19050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E5C-46BC-A52F-056082FB6B6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4"/>
                </a:solidFill>
                <a:ln w="19050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E5C-46BC-A52F-056082FB6B69}"/>
              </c:ext>
            </c:extLst>
          </c:dPt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semanas'!$B$67:$I$67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5C-46BC-A52F-056082FB6B69}"/>
            </c:ext>
          </c:extLst>
        </c:ser>
        <c:ser>
          <c:idx val="4"/>
          <c:order val="4"/>
          <c:tx>
            <c:strRef>
              <c:f>'Plantilla 6 semanas'!$A$68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1E5C-46BC-A52F-056082FB6B6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E5C-46BC-A52F-056082FB6B69}"/>
              </c:ext>
            </c:extLst>
          </c:dPt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semanas'!$B$68:$I$68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5C-46BC-A52F-056082FB6B69}"/>
            </c:ext>
          </c:extLst>
        </c:ser>
        <c:ser>
          <c:idx val="5"/>
          <c:order val="5"/>
          <c:tx>
            <c:strRef>
              <c:f>'Plantilla 6 semanas'!$A$69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7030A0"/>
                </a:solidFill>
                <a:ln w="19050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E5C-46BC-A52F-056082FB6B6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7030A0"/>
                </a:solidFill>
                <a:ln w="19050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1E5C-46BC-A52F-056082FB6B69}"/>
              </c:ext>
            </c:extLst>
          </c:dPt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semanas'!$B$69:$I$69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5C-46BC-A52F-056082FB6B69}"/>
            </c:ext>
          </c:extLst>
        </c:ser>
        <c:ser>
          <c:idx val="6"/>
          <c:order val="6"/>
          <c:tx>
            <c:strRef>
              <c:f>'Plantilla 6 semanas'!$A$70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00CC66"/>
                </a:solidFill>
                <a:ln w="19050">
                  <a:solidFill>
                    <a:srgbClr val="00CC6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1E5C-46BC-A52F-056082FB6B69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00CC66"/>
                </a:solidFill>
                <a:ln w="19050">
                  <a:solidFill>
                    <a:srgbClr val="00CC6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1E5C-46BC-A52F-056082FB6B69}"/>
              </c:ext>
            </c:extLst>
          </c:dPt>
          <c:cat>
            <c:strRef>
              <c:f>'Plantilla 6 semanas'!$B$63:$I$63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semanas'!$B$70:$I$70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E5C-46BC-A52F-056082FB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6 semanas'!$A$100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semanas'!$B$100:$I$100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2-4C90-8EDD-4FEB6352C595}"/>
            </c:ext>
          </c:extLst>
        </c:ser>
        <c:ser>
          <c:idx val="1"/>
          <c:order val="1"/>
          <c:tx>
            <c:strRef>
              <c:f>'Plantilla 6 semanas'!$A$101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semanas'!$B$101:$I$101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2-4C90-8EDD-4FEB6352C595}"/>
            </c:ext>
          </c:extLst>
        </c:ser>
        <c:ser>
          <c:idx val="2"/>
          <c:order val="2"/>
          <c:tx>
            <c:strRef>
              <c:f>'Plantilla 6 semanas'!$A$102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semanas'!$B$102:$I$102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2-4C90-8EDD-4FEB6352C595}"/>
            </c:ext>
          </c:extLst>
        </c:ser>
        <c:ser>
          <c:idx val="3"/>
          <c:order val="3"/>
          <c:tx>
            <c:strRef>
              <c:f>'Plantilla 6 semanas'!$A$103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semanas'!$B$103:$I$103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2-4C90-8EDD-4FEB6352C595}"/>
            </c:ext>
          </c:extLst>
        </c:ser>
        <c:ser>
          <c:idx val="4"/>
          <c:order val="4"/>
          <c:tx>
            <c:strRef>
              <c:f>'Plantilla 6 semanas'!$A$104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semanas'!$B$104:$I$104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2-4C90-8EDD-4FEB6352C595}"/>
            </c:ext>
          </c:extLst>
        </c:ser>
        <c:ser>
          <c:idx val="5"/>
          <c:order val="5"/>
          <c:tx>
            <c:strRef>
              <c:f>'Plantilla 6 semanas'!$A$105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semanas'!$B$105:$I$105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32-4C90-8EDD-4FEB6352C595}"/>
            </c:ext>
          </c:extLst>
        </c:ser>
        <c:ser>
          <c:idx val="6"/>
          <c:order val="6"/>
          <c:tx>
            <c:strRef>
              <c:f>'Plantilla 6 semanas'!$A$106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6 semanas'!$B$99:$I$99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semanas'!$B$106:$I$106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32-4C90-8EDD-4FEB6352C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6 semanas'!$A$136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semanas'!$B$136:$I$136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1-4F89-8D3E-4A4C2EF9EC9E}"/>
            </c:ext>
          </c:extLst>
        </c:ser>
        <c:ser>
          <c:idx val="1"/>
          <c:order val="1"/>
          <c:tx>
            <c:strRef>
              <c:f>'Plantilla 6 semanas'!$A$137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semanas'!$B$137:$I$137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1-4F89-8D3E-4A4C2EF9EC9E}"/>
            </c:ext>
          </c:extLst>
        </c:ser>
        <c:ser>
          <c:idx val="2"/>
          <c:order val="2"/>
          <c:tx>
            <c:strRef>
              <c:f>'Plantilla 6 semanas'!$A$138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semanas'!$B$138:$I$138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1-4F89-8D3E-4A4C2EF9EC9E}"/>
            </c:ext>
          </c:extLst>
        </c:ser>
        <c:ser>
          <c:idx val="3"/>
          <c:order val="3"/>
          <c:tx>
            <c:strRef>
              <c:f>'Plantilla 6 semanas'!$A$139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semanas'!$B$139:$I$139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F1-4F89-8D3E-4A4C2EF9EC9E}"/>
            </c:ext>
          </c:extLst>
        </c:ser>
        <c:ser>
          <c:idx val="4"/>
          <c:order val="4"/>
          <c:tx>
            <c:strRef>
              <c:f>'Plantilla 6 semanas'!$A$140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semanas'!$B$140:$I$140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F1-4F89-8D3E-4A4C2EF9EC9E}"/>
            </c:ext>
          </c:extLst>
        </c:ser>
        <c:ser>
          <c:idx val="5"/>
          <c:order val="5"/>
          <c:tx>
            <c:strRef>
              <c:f>'Plantilla 6 semanas'!$A$141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semanas'!$B$141:$I$141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F1-4F89-8D3E-4A4C2EF9EC9E}"/>
            </c:ext>
          </c:extLst>
        </c:ser>
        <c:ser>
          <c:idx val="6"/>
          <c:order val="6"/>
          <c:tx>
            <c:strRef>
              <c:f>'Plantilla 6 semanas'!$A$142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6 semanas'!$B$135:$I$135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semanas'!$B$142:$I$142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F1-4F89-8D3E-4A4C2EF9E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6 semanas'!$A$172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semanas'!$B$172:$I$172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3-46A2-A4BF-70C3CA1A36A4}"/>
            </c:ext>
          </c:extLst>
        </c:ser>
        <c:ser>
          <c:idx val="1"/>
          <c:order val="1"/>
          <c:tx>
            <c:strRef>
              <c:f>'Plantilla 6 semanas'!$A$173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semanas'!$B$173:$I$173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3-46A2-A4BF-70C3CA1A36A4}"/>
            </c:ext>
          </c:extLst>
        </c:ser>
        <c:ser>
          <c:idx val="2"/>
          <c:order val="2"/>
          <c:tx>
            <c:strRef>
              <c:f>'Plantilla 6 semanas'!$A$174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semanas'!$B$174:$I$174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D3-46A2-A4BF-70C3CA1A36A4}"/>
            </c:ext>
          </c:extLst>
        </c:ser>
        <c:ser>
          <c:idx val="3"/>
          <c:order val="3"/>
          <c:tx>
            <c:strRef>
              <c:f>'Plantilla 6 semanas'!$A$175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semanas'!$B$175:$I$175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D3-46A2-A4BF-70C3CA1A36A4}"/>
            </c:ext>
          </c:extLst>
        </c:ser>
        <c:ser>
          <c:idx val="4"/>
          <c:order val="4"/>
          <c:tx>
            <c:strRef>
              <c:f>'Plantilla 6 semanas'!$A$176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semanas'!$B$176:$I$176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D3-46A2-A4BF-70C3CA1A36A4}"/>
            </c:ext>
          </c:extLst>
        </c:ser>
        <c:ser>
          <c:idx val="5"/>
          <c:order val="5"/>
          <c:tx>
            <c:strRef>
              <c:f>'Plantilla 6 semanas'!$A$177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semanas'!$B$177:$I$177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D3-46A2-A4BF-70C3CA1A36A4}"/>
            </c:ext>
          </c:extLst>
        </c:ser>
        <c:ser>
          <c:idx val="6"/>
          <c:order val="6"/>
          <c:tx>
            <c:strRef>
              <c:f>'Plantilla 6 semanas'!$A$178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6 semanas'!$B$171:$I$171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semanas'!$B$178:$I$178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D3-46A2-A4BF-70C3CA1A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6 semanas'!$A$208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semanas'!$B$208:$I$208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5-4E84-9C75-6BE72CEBB26E}"/>
            </c:ext>
          </c:extLst>
        </c:ser>
        <c:ser>
          <c:idx val="1"/>
          <c:order val="1"/>
          <c:tx>
            <c:strRef>
              <c:f>'Plantilla 6 semanas'!$A$209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semanas'!$B$209:$I$209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5-4E84-9C75-6BE72CEBB26E}"/>
            </c:ext>
          </c:extLst>
        </c:ser>
        <c:ser>
          <c:idx val="2"/>
          <c:order val="2"/>
          <c:tx>
            <c:strRef>
              <c:f>'Plantilla 6 semanas'!$A$210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semanas'!$B$210:$I$210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A5-4E84-9C75-6BE72CEBB26E}"/>
            </c:ext>
          </c:extLst>
        </c:ser>
        <c:ser>
          <c:idx val="3"/>
          <c:order val="3"/>
          <c:tx>
            <c:strRef>
              <c:f>'Plantilla 6 semanas'!$A$211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semanas'!$B$211:$I$211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A5-4E84-9C75-6BE72CEBB26E}"/>
            </c:ext>
          </c:extLst>
        </c:ser>
        <c:ser>
          <c:idx val="4"/>
          <c:order val="4"/>
          <c:tx>
            <c:strRef>
              <c:f>'Plantilla 6 semanas'!$A$212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semanas'!$B$212:$I$212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A5-4E84-9C75-6BE72CEBB26E}"/>
            </c:ext>
          </c:extLst>
        </c:ser>
        <c:ser>
          <c:idx val="5"/>
          <c:order val="5"/>
          <c:tx>
            <c:strRef>
              <c:f>'Plantilla 6 semanas'!$A$213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semanas'!$B$213:$I$213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A5-4E84-9C75-6BE72CEBB26E}"/>
            </c:ext>
          </c:extLst>
        </c:ser>
        <c:ser>
          <c:idx val="6"/>
          <c:order val="6"/>
          <c:tx>
            <c:strRef>
              <c:f>'Plantilla 6 semanas'!$A$214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6 semanas'!$B$207:$I$207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'Plantilla 6 semanas'!$B$214:$I$214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A5-4E84-9C75-6BE72CEB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15 semanas'!$A$127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semanas'!$B$127:$S$127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0-4E6F-8245-323C51C5939F}"/>
            </c:ext>
          </c:extLst>
        </c:ser>
        <c:ser>
          <c:idx val="1"/>
          <c:order val="1"/>
          <c:tx>
            <c:strRef>
              <c:f>'Plantilla 15 semanas'!$A$128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semanas'!$B$128:$S$128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0-4E6F-8245-323C51C5939F}"/>
            </c:ext>
          </c:extLst>
        </c:ser>
        <c:ser>
          <c:idx val="2"/>
          <c:order val="2"/>
          <c:tx>
            <c:strRef>
              <c:f>'Plantilla 15 semanas'!$A$129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semanas'!$B$129:$S$129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0-4E6F-8245-323C51C5939F}"/>
            </c:ext>
          </c:extLst>
        </c:ser>
        <c:ser>
          <c:idx val="3"/>
          <c:order val="3"/>
          <c:tx>
            <c:strRef>
              <c:f>'Plantilla 15 semanas'!$A$130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semanas'!$B$130:$S$130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90-4E6F-8245-323C51C5939F}"/>
            </c:ext>
          </c:extLst>
        </c:ser>
        <c:ser>
          <c:idx val="4"/>
          <c:order val="4"/>
          <c:tx>
            <c:strRef>
              <c:f>'Plantilla 15 semanas'!$A$131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semanas'!$B$131:$S$131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90-4E6F-8245-323C51C5939F}"/>
            </c:ext>
          </c:extLst>
        </c:ser>
        <c:ser>
          <c:idx val="5"/>
          <c:order val="5"/>
          <c:tx>
            <c:strRef>
              <c:f>'Plantilla 15 semanas'!$A$132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semanas'!$B$132:$S$132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90-4E6F-8245-323C51C5939F}"/>
            </c:ext>
          </c:extLst>
        </c:ser>
        <c:ser>
          <c:idx val="6"/>
          <c:order val="6"/>
          <c:tx>
            <c:strRef>
              <c:f>'Plantilla 15 semanas'!$A$133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semanas'!$B$133:$S$133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90-4E6F-8245-323C51C5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15 semanas'!$A$172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semanas'!$B$172:$S$172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4-4E37-BC0D-36C04170A54D}"/>
            </c:ext>
          </c:extLst>
        </c:ser>
        <c:ser>
          <c:idx val="1"/>
          <c:order val="1"/>
          <c:tx>
            <c:strRef>
              <c:f>'Plantilla 15 semanas'!$A$173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semanas'!$B$173:$S$173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4-4E37-BC0D-36C04170A54D}"/>
            </c:ext>
          </c:extLst>
        </c:ser>
        <c:ser>
          <c:idx val="2"/>
          <c:order val="2"/>
          <c:tx>
            <c:strRef>
              <c:f>'Plantilla 15 semanas'!$A$174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semanas'!$B$174:$S$174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4-4E37-BC0D-36C04170A54D}"/>
            </c:ext>
          </c:extLst>
        </c:ser>
        <c:ser>
          <c:idx val="3"/>
          <c:order val="3"/>
          <c:tx>
            <c:strRef>
              <c:f>'Plantilla 15 semanas'!$A$175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semanas'!$B$175:$S$175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4-4E37-BC0D-36C04170A54D}"/>
            </c:ext>
          </c:extLst>
        </c:ser>
        <c:ser>
          <c:idx val="4"/>
          <c:order val="4"/>
          <c:tx>
            <c:strRef>
              <c:f>'Plantilla 15 semanas'!$A$176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semanas'!$B$176:$S$176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D4-4E37-BC0D-36C04170A54D}"/>
            </c:ext>
          </c:extLst>
        </c:ser>
        <c:ser>
          <c:idx val="5"/>
          <c:order val="5"/>
          <c:tx>
            <c:strRef>
              <c:f>'Plantilla 15 semanas'!$A$177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semanas'!$B$177:$S$177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D4-4E37-BC0D-36C04170A54D}"/>
            </c:ext>
          </c:extLst>
        </c:ser>
        <c:ser>
          <c:idx val="6"/>
          <c:order val="6"/>
          <c:tx>
            <c:strRef>
              <c:f>'Plantilla 15 semanas'!$A$178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semanas'!$B$178:$S$178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D4-4E37-BC0D-36C04170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PRONÓSTICO VENTAS TAMALES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6 semanas'!$A$67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tx1"/>
                </a:solidFill>
                <a:ln w="19050">
                  <a:solidFill>
                    <a:srgbClr val="3A3838">
                      <a:alpha val="96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73D-46E1-AFAC-3A1CCD182F26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19050">
                  <a:solidFill>
                    <a:srgbClr val="3A383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073D-46E1-AFAC-3A1CCD182F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semanas'!$B$67:$I$67</c:f>
              <c:numCache>
                <c:formatCode>General</c:formatCode>
                <c:ptCount val="8"/>
                <c:pt idx="0">
                  <c:v>39</c:v>
                </c:pt>
                <c:pt idx="1">
                  <c:v>41</c:v>
                </c:pt>
                <c:pt idx="2">
                  <c:v>40</c:v>
                </c:pt>
                <c:pt idx="3">
                  <c:v>42</c:v>
                </c:pt>
                <c:pt idx="4">
                  <c:v>39</c:v>
                </c:pt>
                <c:pt idx="5">
                  <c:v>41</c:v>
                </c:pt>
                <c:pt idx="6" formatCode="0">
                  <c:v>40.334416421682398</c:v>
                </c:pt>
                <c:pt idx="7" formatCode="0">
                  <c:v>40.334725875496417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D-46E1-AFAC-3A1CCD182F26}"/>
            </c:ext>
          </c:extLst>
        </c:ser>
        <c:ser>
          <c:idx val="1"/>
          <c:order val="1"/>
          <c:tx>
            <c:strRef>
              <c:f>'Ejemplo 6 semanas'!$A$68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semanas'!$B$68:$I$68</c:f>
              <c:numCache>
                <c:formatCode>General</c:formatCode>
                <c:ptCount val="8"/>
                <c:pt idx="0">
                  <c:v>42</c:v>
                </c:pt>
                <c:pt idx="1">
                  <c:v>40</c:v>
                </c:pt>
                <c:pt idx="2">
                  <c:v>38</c:v>
                </c:pt>
                <c:pt idx="3">
                  <c:v>36</c:v>
                </c:pt>
                <c:pt idx="4">
                  <c:v>41</c:v>
                </c:pt>
                <c:pt idx="5">
                  <c:v>40</c:v>
                </c:pt>
                <c:pt idx="6" formatCode="0">
                  <c:v>39.498308543199265</c:v>
                </c:pt>
                <c:pt idx="7" formatCode="0">
                  <c:v>39.497825269827629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D-46E1-AFAC-3A1CCD182F26}"/>
            </c:ext>
          </c:extLst>
        </c:ser>
        <c:ser>
          <c:idx val="2"/>
          <c:order val="2"/>
          <c:tx>
            <c:strRef>
              <c:f>'Ejemplo 6 semanas'!$A$69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90033"/>
                </a:solidFill>
                <a:ln w="19050">
                  <a:solidFill>
                    <a:srgbClr val="99003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073D-46E1-AFAC-3A1CCD182F26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990033"/>
                </a:solidFill>
                <a:ln w="19050">
                  <a:solidFill>
                    <a:srgbClr val="99003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073D-46E1-AFAC-3A1CCD182F26}"/>
              </c:ext>
            </c:extLst>
          </c:dPt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semanas'!$B$69:$I$69</c:f>
              <c:numCache>
                <c:formatCode>General</c:formatCode>
                <c:ptCount val="8"/>
                <c:pt idx="0">
                  <c:v>36</c:v>
                </c:pt>
                <c:pt idx="1">
                  <c:v>35</c:v>
                </c:pt>
                <c:pt idx="2">
                  <c:v>33</c:v>
                </c:pt>
                <c:pt idx="3">
                  <c:v>37</c:v>
                </c:pt>
                <c:pt idx="4">
                  <c:v>36</c:v>
                </c:pt>
                <c:pt idx="5">
                  <c:v>41</c:v>
                </c:pt>
                <c:pt idx="6" formatCode="0">
                  <c:v>36.340437678401521</c:v>
                </c:pt>
                <c:pt idx="7" formatCode="0">
                  <c:v>36.34246749127815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D-46E1-AFAC-3A1CCD182F26}"/>
            </c:ext>
          </c:extLst>
        </c:ser>
        <c:ser>
          <c:idx val="3"/>
          <c:order val="3"/>
          <c:tx>
            <c:strRef>
              <c:f>'Ejemplo 6 semanas'!$A$70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19050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073D-46E1-AFAC-3A1CCD182F26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4"/>
                </a:solidFill>
                <a:ln w="19050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073D-46E1-AFAC-3A1CCD182F26}"/>
              </c:ext>
            </c:extLst>
          </c:dPt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semanas'!$B$70:$I$70</c:f>
              <c:numCache>
                <c:formatCode>General</c:formatCode>
                <c:ptCount val="8"/>
                <c:pt idx="0">
                  <c:v>37</c:v>
                </c:pt>
                <c:pt idx="1">
                  <c:v>38</c:v>
                </c:pt>
                <c:pt idx="2">
                  <c:v>36</c:v>
                </c:pt>
                <c:pt idx="3">
                  <c:v>40</c:v>
                </c:pt>
                <c:pt idx="4">
                  <c:v>41</c:v>
                </c:pt>
                <c:pt idx="5">
                  <c:v>40</c:v>
                </c:pt>
                <c:pt idx="6" formatCode="0">
                  <c:v>38.672162096487781</c:v>
                </c:pt>
                <c:pt idx="7" formatCode="0">
                  <c:v>38.673732219293818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3D-46E1-AFAC-3A1CCD182F26}"/>
            </c:ext>
          </c:extLst>
        </c:ser>
        <c:ser>
          <c:idx val="4"/>
          <c:order val="4"/>
          <c:tx>
            <c:strRef>
              <c:f>'Ejemplo 6 semanas'!$A$71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73D-46E1-AFAC-3A1CCD182F26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073D-46E1-AFAC-3A1CCD182F26}"/>
              </c:ext>
            </c:extLst>
          </c:dPt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semanas'!$B$71:$I$71</c:f>
              <c:numCache>
                <c:formatCode>General</c:formatCode>
                <c:ptCount val="8"/>
                <c:pt idx="0">
                  <c:v>38</c:v>
                </c:pt>
                <c:pt idx="1">
                  <c:v>40</c:v>
                </c:pt>
                <c:pt idx="2">
                  <c:v>42</c:v>
                </c:pt>
                <c:pt idx="3">
                  <c:v>39</c:v>
                </c:pt>
                <c:pt idx="4">
                  <c:v>45</c:v>
                </c:pt>
                <c:pt idx="5">
                  <c:v>51</c:v>
                </c:pt>
                <c:pt idx="6" formatCode="0">
                  <c:v>42.512383403023478</c:v>
                </c:pt>
                <c:pt idx="7" formatCode="0">
                  <c:v>42.515921518173045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3D-46E1-AFAC-3A1CCD182F26}"/>
            </c:ext>
          </c:extLst>
        </c:ser>
        <c:ser>
          <c:idx val="5"/>
          <c:order val="5"/>
          <c:tx>
            <c:strRef>
              <c:f>'Ejemplo 6 semanas'!$A$72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7030A0"/>
                </a:solidFill>
                <a:ln w="19050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073D-46E1-AFAC-3A1CCD182F26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7030A0"/>
                </a:solidFill>
                <a:ln w="19050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73D-46E1-AFAC-3A1CCD182F26}"/>
              </c:ext>
            </c:extLst>
          </c:dPt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semanas'!$B$72:$I$72</c:f>
              <c:numCache>
                <c:formatCode>General</c:formatCode>
                <c:ptCount val="8"/>
                <c:pt idx="0">
                  <c:v>40</c:v>
                </c:pt>
                <c:pt idx="1">
                  <c:v>42</c:v>
                </c:pt>
                <c:pt idx="2">
                  <c:v>45</c:v>
                </c:pt>
                <c:pt idx="3">
                  <c:v>53</c:v>
                </c:pt>
                <c:pt idx="4">
                  <c:v>51</c:v>
                </c:pt>
                <c:pt idx="5">
                  <c:v>55</c:v>
                </c:pt>
                <c:pt idx="6" formatCode="0">
                  <c:v>47.680666157594267</c:v>
                </c:pt>
                <c:pt idx="7" formatCode="0">
                  <c:v>47.684666012145009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D-46E1-AFAC-3A1CCD182F26}"/>
            </c:ext>
          </c:extLst>
        </c:ser>
        <c:ser>
          <c:idx val="6"/>
          <c:order val="6"/>
          <c:tx>
            <c:strRef>
              <c:f>'Ejemplo 6 semanas'!$A$73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00CC66"/>
                </a:solidFill>
                <a:ln w="19050">
                  <a:solidFill>
                    <a:srgbClr val="00CC6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073D-46E1-AFAC-3A1CCD182F26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00CC66"/>
                </a:solidFill>
                <a:ln w="19050">
                  <a:solidFill>
                    <a:srgbClr val="00CC6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073D-46E1-AFAC-3A1CCD182F26}"/>
              </c:ext>
            </c:extLst>
          </c:dPt>
          <c:cat>
            <c:strRef>
              <c:f>'Ejemplo 6 semanas'!$B$66:$I$66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semanas'!$B$73:$I$73</c:f>
              <c:numCache>
                <c:formatCode>General</c:formatCode>
                <c:ptCount val="8"/>
                <c:pt idx="0">
                  <c:v>55</c:v>
                </c:pt>
                <c:pt idx="1">
                  <c:v>57</c:v>
                </c:pt>
                <c:pt idx="2">
                  <c:v>61</c:v>
                </c:pt>
                <c:pt idx="3">
                  <c:v>72</c:v>
                </c:pt>
                <c:pt idx="4">
                  <c:v>68</c:v>
                </c:pt>
                <c:pt idx="5">
                  <c:v>78</c:v>
                </c:pt>
                <c:pt idx="6" formatCode="0">
                  <c:v>65.177445910085822</c:v>
                </c:pt>
                <c:pt idx="7" formatCode="0">
                  <c:v>65.180525693919861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3D-46E1-AFAC-3A1CCD18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15 semanas'!$A$217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semanas'!$B$217:$S$217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5-4026-B7CD-559B2E445F0F}"/>
            </c:ext>
          </c:extLst>
        </c:ser>
        <c:ser>
          <c:idx val="1"/>
          <c:order val="1"/>
          <c:tx>
            <c:strRef>
              <c:f>'Plantilla 15 semanas'!$A$218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semanas'!$B$218:$S$218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5-4026-B7CD-559B2E445F0F}"/>
            </c:ext>
          </c:extLst>
        </c:ser>
        <c:ser>
          <c:idx val="2"/>
          <c:order val="2"/>
          <c:tx>
            <c:strRef>
              <c:f>'Plantilla 15 semanas'!$A$219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semanas'!$B$219:$S$219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75-4026-B7CD-559B2E445F0F}"/>
            </c:ext>
          </c:extLst>
        </c:ser>
        <c:ser>
          <c:idx val="3"/>
          <c:order val="3"/>
          <c:tx>
            <c:strRef>
              <c:f>'Plantilla 15 semanas'!$A$220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semanas'!$B$220:$S$220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75-4026-B7CD-559B2E445F0F}"/>
            </c:ext>
          </c:extLst>
        </c:ser>
        <c:ser>
          <c:idx val="4"/>
          <c:order val="4"/>
          <c:tx>
            <c:strRef>
              <c:f>'Plantilla 15 semanas'!$A$221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semanas'!$B$221:$S$221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75-4026-B7CD-559B2E445F0F}"/>
            </c:ext>
          </c:extLst>
        </c:ser>
        <c:ser>
          <c:idx val="5"/>
          <c:order val="5"/>
          <c:tx>
            <c:strRef>
              <c:f>'Plantilla 15 semanas'!$A$222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semanas'!$B$222:$S$222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75-4026-B7CD-559B2E445F0F}"/>
            </c:ext>
          </c:extLst>
        </c:ser>
        <c:ser>
          <c:idx val="6"/>
          <c:order val="6"/>
          <c:tx>
            <c:strRef>
              <c:f>'Plantilla 15 semanas'!$A$223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semanas'!$B$223:$S$223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75-4026-B7CD-559B2E44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15 semanas'!$A$262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semanas'!$B$262:$S$262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E-4540-897C-665643099DF5}"/>
            </c:ext>
          </c:extLst>
        </c:ser>
        <c:ser>
          <c:idx val="1"/>
          <c:order val="1"/>
          <c:tx>
            <c:strRef>
              <c:f>'Plantilla 15 semanas'!$A$263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semanas'!$B$263:$S$263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E-4540-897C-665643099DF5}"/>
            </c:ext>
          </c:extLst>
        </c:ser>
        <c:ser>
          <c:idx val="2"/>
          <c:order val="2"/>
          <c:tx>
            <c:strRef>
              <c:f>'Plantilla 15 semanas'!$A$264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semanas'!$B$264:$S$264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E-4540-897C-665643099DF5}"/>
            </c:ext>
          </c:extLst>
        </c:ser>
        <c:ser>
          <c:idx val="3"/>
          <c:order val="3"/>
          <c:tx>
            <c:strRef>
              <c:f>'Plantilla 15 semanas'!$A$265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semanas'!$B$265:$S$265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DE-4540-897C-665643099DF5}"/>
            </c:ext>
          </c:extLst>
        </c:ser>
        <c:ser>
          <c:idx val="4"/>
          <c:order val="4"/>
          <c:tx>
            <c:strRef>
              <c:f>'Plantilla 15 semanas'!$A$266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semanas'!$B$266:$S$266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DE-4540-897C-665643099DF5}"/>
            </c:ext>
          </c:extLst>
        </c:ser>
        <c:ser>
          <c:idx val="5"/>
          <c:order val="5"/>
          <c:tx>
            <c:strRef>
              <c:f>'Plantilla 15 semanas'!$A$267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semanas'!$B$267:$S$267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DE-4540-897C-665643099DF5}"/>
            </c:ext>
          </c:extLst>
        </c:ser>
        <c:ser>
          <c:idx val="6"/>
          <c:order val="6"/>
          <c:tx>
            <c:strRef>
              <c:f>'Plantilla 15 semanas'!$A$268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15 semanas'!$B$261:$S$261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semanas'!$B$268:$S$268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DE-4540-897C-6656430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PRODUCTO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'Plantilla 15 semanas'!$A$307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semanas'!$B$307:$S$307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3-4A13-9C79-82518AEA68F1}"/>
            </c:ext>
          </c:extLst>
        </c:ser>
        <c:ser>
          <c:idx val="1"/>
          <c:order val="1"/>
          <c:tx>
            <c:strRef>
              <c:f>'Plantilla 15 semanas'!$A$308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semanas'!$B$308:$S$308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3-4A13-9C79-82518AEA68F1}"/>
            </c:ext>
          </c:extLst>
        </c:ser>
        <c:ser>
          <c:idx val="2"/>
          <c:order val="2"/>
          <c:tx>
            <c:strRef>
              <c:f>'Plantilla 15 semanas'!$A$309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semanas'!$B$309:$S$309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3-4A13-9C79-82518AEA68F1}"/>
            </c:ext>
          </c:extLst>
        </c:ser>
        <c:ser>
          <c:idx val="3"/>
          <c:order val="3"/>
          <c:tx>
            <c:strRef>
              <c:f>'Plantilla 15 semanas'!$A$310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semanas'!$B$310:$S$310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33-4A13-9C79-82518AEA68F1}"/>
            </c:ext>
          </c:extLst>
        </c:ser>
        <c:ser>
          <c:idx val="4"/>
          <c:order val="4"/>
          <c:tx>
            <c:strRef>
              <c:f>'Plantilla 15 semanas'!$A$311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semanas'!$B$311:$S$311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3-4A13-9C79-82518AEA68F1}"/>
            </c:ext>
          </c:extLst>
        </c:ser>
        <c:ser>
          <c:idx val="5"/>
          <c:order val="5"/>
          <c:tx>
            <c:strRef>
              <c:f>'Plantilla 15 semanas'!$A$312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semanas'!$B$312:$S$312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33-4A13-9C79-82518AEA68F1}"/>
            </c:ext>
          </c:extLst>
        </c:ser>
        <c:ser>
          <c:idx val="6"/>
          <c:order val="6"/>
          <c:tx>
            <c:strRef>
              <c:f>'Plantilla 15 semanas'!$A$313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'Plantilla 15 semanas'!$B$306:$S$306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'Plantilla 15 semanas'!$B$313:$S$313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33-4A13-9C79-82518AEA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TAMALES VERDES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6 semanas'!$A$103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semanas'!$B$103:$I$103</c:f>
              <c:numCache>
                <c:formatCode>General</c:formatCode>
                <c:ptCount val="8"/>
                <c:pt idx="0">
                  <c:v>25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29</c:v>
                </c:pt>
                <c:pt idx="6" formatCode="0">
                  <c:v>25.514994158120214</c:v>
                </c:pt>
                <c:pt idx="7" formatCode="0">
                  <c:v>25.519278203297414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D-46E1-AFAC-3A1CCD182F26}"/>
            </c:ext>
          </c:extLst>
        </c:ser>
        <c:ser>
          <c:idx val="1"/>
          <c:order val="1"/>
          <c:tx>
            <c:strRef>
              <c:f>'Ejemplo 6 semanas'!$A$104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semanas'!$B$104:$I$104</c:f>
              <c:numCache>
                <c:formatCode>General</c:formatCode>
                <c:ptCount val="8"/>
                <c:pt idx="0">
                  <c:v>30</c:v>
                </c:pt>
                <c:pt idx="1">
                  <c:v>25</c:v>
                </c:pt>
                <c:pt idx="2">
                  <c:v>29</c:v>
                </c:pt>
                <c:pt idx="3">
                  <c:v>33</c:v>
                </c:pt>
                <c:pt idx="4">
                  <c:v>35</c:v>
                </c:pt>
                <c:pt idx="5">
                  <c:v>35</c:v>
                </c:pt>
                <c:pt idx="6" formatCode="0">
                  <c:v>31.184372231272686</c:v>
                </c:pt>
                <c:pt idx="7" formatCode="0">
                  <c:v>31.189430964017266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D-46E1-AFAC-3A1CCD182F26}"/>
            </c:ext>
          </c:extLst>
        </c:ser>
        <c:ser>
          <c:idx val="2"/>
          <c:order val="2"/>
          <c:tx>
            <c:strRef>
              <c:f>'Ejemplo 6 semanas'!$A$105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semanas'!$B$105:$I$105</c:f>
              <c:numCache>
                <c:formatCode>General</c:formatCode>
                <c:ptCount val="8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21</c:v>
                </c:pt>
                <c:pt idx="4">
                  <c:v>27</c:v>
                </c:pt>
                <c:pt idx="5">
                  <c:v>29</c:v>
                </c:pt>
                <c:pt idx="6" formatCode="0">
                  <c:v>24.026465028355386</c:v>
                </c:pt>
                <c:pt idx="7" formatCode="0">
                  <c:v>24.034026465028354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D-46E1-AFAC-3A1CCD182F26}"/>
            </c:ext>
          </c:extLst>
        </c:ser>
        <c:ser>
          <c:idx val="3"/>
          <c:order val="3"/>
          <c:tx>
            <c:strRef>
              <c:f>'Ejemplo 6 semanas'!$A$106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semanas'!$B$106:$I$106</c:f>
              <c:numCache>
                <c:formatCode>General</c:formatCode>
                <c:ptCount val="8"/>
                <c:pt idx="0">
                  <c:v>19</c:v>
                </c:pt>
                <c:pt idx="1">
                  <c:v>21</c:v>
                </c:pt>
                <c:pt idx="2">
                  <c:v>26</c:v>
                </c:pt>
                <c:pt idx="3">
                  <c:v>31</c:v>
                </c:pt>
                <c:pt idx="4">
                  <c:v>30</c:v>
                </c:pt>
                <c:pt idx="5">
                  <c:v>33</c:v>
                </c:pt>
                <c:pt idx="6" formatCode="0">
                  <c:v>26.707658743828222</c:v>
                </c:pt>
                <c:pt idx="7" formatCode="0">
                  <c:v>26.719370765874384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3D-46E1-AFAC-3A1CCD182F26}"/>
            </c:ext>
          </c:extLst>
        </c:ser>
        <c:ser>
          <c:idx val="4"/>
          <c:order val="4"/>
          <c:tx>
            <c:strRef>
              <c:f>'Ejemplo 6 semanas'!$A$107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semanas'!$B$107:$I$107</c:f>
              <c:numCache>
                <c:formatCode>General</c:formatCode>
                <c:ptCount val="8"/>
                <c:pt idx="0">
                  <c:v>23</c:v>
                </c:pt>
                <c:pt idx="1">
                  <c:v>25</c:v>
                </c:pt>
                <c:pt idx="2">
                  <c:v>28</c:v>
                </c:pt>
                <c:pt idx="3">
                  <c:v>31</c:v>
                </c:pt>
                <c:pt idx="4">
                  <c:v>30</c:v>
                </c:pt>
                <c:pt idx="5">
                  <c:v>37</c:v>
                </c:pt>
                <c:pt idx="6" formatCode="0">
                  <c:v>29.030228677986063</c:v>
                </c:pt>
                <c:pt idx="7" formatCode="0">
                  <c:v>29.038865443124941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3D-46E1-AFAC-3A1CCD182F26}"/>
            </c:ext>
          </c:extLst>
        </c:ser>
        <c:ser>
          <c:idx val="5"/>
          <c:order val="5"/>
          <c:tx>
            <c:strRef>
              <c:f>'Ejemplo 6 semanas'!$A$108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semanas'!$B$108:$I$108</c:f>
              <c:numCache>
                <c:formatCode>General</c:formatCode>
                <c:ptCount val="8"/>
                <c:pt idx="0">
                  <c:v>24</c:v>
                </c:pt>
                <c:pt idx="1">
                  <c:v>28</c:v>
                </c:pt>
                <c:pt idx="2">
                  <c:v>30</c:v>
                </c:pt>
                <c:pt idx="3">
                  <c:v>32</c:v>
                </c:pt>
                <c:pt idx="4">
                  <c:v>35</c:v>
                </c:pt>
                <c:pt idx="5">
                  <c:v>39</c:v>
                </c:pt>
                <c:pt idx="6" formatCode="0">
                  <c:v>31.362125409216823</c:v>
                </c:pt>
                <c:pt idx="7" formatCode="0">
                  <c:v>31.370351716612106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D-46E1-AFAC-3A1CCD182F26}"/>
            </c:ext>
          </c:extLst>
        </c:ser>
        <c:ser>
          <c:idx val="6"/>
          <c:order val="6"/>
          <c:tx>
            <c:strRef>
              <c:f>'Ejemplo 6 semanas'!$A$109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6 semanas'!$B$102:$I$102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semanas'!$B$109:$I$109</c:f>
              <c:numCache>
                <c:formatCode>General</c:formatCode>
                <c:ptCount val="8"/>
                <c:pt idx="0">
                  <c:v>46</c:v>
                </c:pt>
                <c:pt idx="1">
                  <c:v>50</c:v>
                </c:pt>
                <c:pt idx="2">
                  <c:v>48</c:v>
                </c:pt>
                <c:pt idx="3">
                  <c:v>64</c:v>
                </c:pt>
                <c:pt idx="4">
                  <c:v>59</c:v>
                </c:pt>
                <c:pt idx="5">
                  <c:v>65</c:v>
                </c:pt>
                <c:pt idx="6" formatCode="0">
                  <c:v>55.346283436558792</c:v>
                </c:pt>
                <c:pt idx="7" formatCode="0">
                  <c:v>55.349983466051782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3D-46E1-AFAC-3A1CCD18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TAMALES DE DULCE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6 semanas'!$A$139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semanas'!$B$139:$I$139</c:f>
              <c:numCache>
                <c:formatCode>General</c:formatCode>
                <c:ptCount val="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22</c:v>
                </c:pt>
                <c:pt idx="4">
                  <c:v>25</c:v>
                </c:pt>
                <c:pt idx="5">
                  <c:v>28</c:v>
                </c:pt>
                <c:pt idx="6" formatCode="0">
                  <c:v>23.522987627921186</c:v>
                </c:pt>
                <c:pt idx="7" formatCode="0">
                  <c:v>23.529555521612952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6-47B7-976A-40953ED73C56}"/>
            </c:ext>
          </c:extLst>
        </c:ser>
        <c:ser>
          <c:idx val="1"/>
          <c:order val="1"/>
          <c:tx>
            <c:strRef>
              <c:f>'Ejemplo 6 semanas'!$A$140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semanas'!$B$140:$I$140</c:f>
              <c:numCache>
                <c:formatCode>General</c:formatCode>
                <c:ptCount val="8"/>
                <c:pt idx="0">
                  <c:v>23</c:v>
                </c:pt>
                <c:pt idx="1">
                  <c:v>25</c:v>
                </c:pt>
                <c:pt idx="2">
                  <c:v>27</c:v>
                </c:pt>
                <c:pt idx="3">
                  <c:v>23</c:v>
                </c:pt>
                <c:pt idx="4">
                  <c:v>24</c:v>
                </c:pt>
                <c:pt idx="5">
                  <c:v>27</c:v>
                </c:pt>
                <c:pt idx="6" formatCode="0">
                  <c:v>24.839577329490872</c:v>
                </c:pt>
                <c:pt idx="7" formatCode="0">
                  <c:v>24.841361328393027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6-47B7-976A-40953ED73C56}"/>
            </c:ext>
          </c:extLst>
        </c:ser>
        <c:ser>
          <c:idx val="2"/>
          <c:order val="2"/>
          <c:tx>
            <c:strRef>
              <c:f>'Ejemplo 6 semanas'!$A$141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semanas'!$B$141:$I$141</c:f>
              <c:numCache>
                <c:formatCode>General</c:formatCode>
                <c:ptCount val="8"/>
                <c:pt idx="0">
                  <c:v>17</c:v>
                </c:pt>
                <c:pt idx="1">
                  <c:v>15</c:v>
                </c:pt>
                <c:pt idx="2">
                  <c:v>17</c:v>
                </c:pt>
                <c:pt idx="3">
                  <c:v>21</c:v>
                </c:pt>
                <c:pt idx="4">
                  <c:v>23</c:v>
                </c:pt>
                <c:pt idx="5">
                  <c:v>25</c:v>
                </c:pt>
                <c:pt idx="6" formatCode="0">
                  <c:v>19.717860471786047</c:v>
                </c:pt>
                <c:pt idx="7" formatCode="0">
                  <c:v>19.732487273248726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B6-47B7-976A-40953ED73C56}"/>
            </c:ext>
          </c:extLst>
        </c:ser>
        <c:ser>
          <c:idx val="3"/>
          <c:order val="3"/>
          <c:tx>
            <c:strRef>
              <c:f>'Ejemplo 6 semanas'!$A$142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semanas'!$B$142:$I$142</c:f>
              <c:numCache>
                <c:formatCode>General</c:formatCode>
                <c:ptCount val="8"/>
                <c:pt idx="0">
                  <c:v>18</c:v>
                </c:pt>
                <c:pt idx="1">
                  <c:v>19</c:v>
                </c:pt>
                <c:pt idx="2">
                  <c:v>18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 formatCode="0">
                  <c:v>21.202776214593886</c:v>
                </c:pt>
                <c:pt idx="7" formatCode="0">
                  <c:v>21.213093228287377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B6-47B7-976A-40953ED73C56}"/>
            </c:ext>
          </c:extLst>
        </c:ser>
        <c:ser>
          <c:idx val="4"/>
          <c:order val="4"/>
          <c:tx>
            <c:strRef>
              <c:f>'Ejemplo 6 semanas'!$A$143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semanas'!$B$143:$I$143</c:f>
              <c:numCache>
                <c:formatCode>General</c:formatCode>
                <c:ptCount val="8"/>
                <c:pt idx="0">
                  <c:v>21</c:v>
                </c:pt>
                <c:pt idx="1">
                  <c:v>19</c:v>
                </c:pt>
                <c:pt idx="2">
                  <c:v>21</c:v>
                </c:pt>
                <c:pt idx="3">
                  <c:v>24</c:v>
                </c:pt>
                <c:pt idx="4">
                  <c:v>32</c:v>
                </c:pt>
                <c:pt idx="5">
                  <c:v>36</c:v>
                </c:pt>
                <c:pt idx="6" formatCode="0">
                  <c:v>25.550362809002582</c:v>
                </c:pt>
                <c:pt idx="7" formatCode="0">
                  <c:v>25.564752183003321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B6-47B7-976A-40953ED73C56}"/>
            </c:ext>
          </c:extLst>
        </c:ser>
        <c:ser>
          <c:idx val="5"/>
          <c:order val="5"/>
          <c:tx>
            <c:strRef>
              <c:f>'Ejemplo 6 semanas'!$A$144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semanas'!$B$144:$I$144</c:f>
              <c:numCache>
                <c:formatCode>General</c:formatCode>
                <c:ptCount val="8"/>
                <c:pt idx="0">
                  <c:v>25</c:v>
                </c:pt>
                <c:pt idx="1">
                  <c:v>20</c:v>
                </c:pt>
                <c:pt idx="2">
                  <c:v>28</c:v>
                </c:pt>
                <c:pt idx="3">
                  <c:v>30</c:v>
                </c:pt>
                <c:pt idx="4">
                  <c:v>34</c:v>
                </c:pt>
                <c:pt idx="5">
                  <c:v>36</c:v>
                </c:pt>
                <c:pt idx="6" formatCode="0">
                  <c:v>28.867387387387389</c:v>
                </c:pt>
                <c:pt idx="7" formatCode="0">
                  <c:v>28.877117117117116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B6-47B7-976A-40953ED73C56}"/>
            </c:ext>
          </c:extLst>
        </c:ser>
        <c:ser>
          <c:idx val="6"/>
          <c:order val="6"/>
          <c:tx>
            <c:strRef>
              <c:f>'Ejemplo 6 semanas'!$A$145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6 semanas'!$B$138:$I$138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semanas'!$B$145:$I$145</c:f>
              <c:numCache>
                <c:formatCode>General</c:formatCode>
                <c:ptCount val="8"/>
                <c:pt idx="0">
                  <c:v>36</c:v>
                </c:pt>
                <c:pt idx="1">
                  <c:v>34</c:v>
                </c:pt>
                <c:pt idx="2">
                  <c:v>39</c:v>
                </c:pt>
                <c:pt idx="3">
                  <c:v>38</c:v>
                </c:pt>
                <c:pt idx="4">
                  <c:v>42</c:v>
                </c:pt>
                <c:pt idx="5">
                  <c:v>41</c:v>
                </c:pt>
                <c:pt idx="6" formatCode="0">
                  <c:v>38.342891278375149</c:v>
                </c:pt>
                <c:pt idx="7" formatCode="0">
                  <c:v>38.345622119815665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8B6-47B7-976A-40953ED7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ATOLE DE CHOCOLATE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6 semanas'!$A$175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semanas'!$B$175:$I$175</c:f>
              <c:numCache>
                <c:formatCode>General</c:formatCode>
                <c:ptCount val="8"/>
                <c:pt idx="0">
                  <c:v>40</c:v>
                </c:pt>
                <c:pt idx="1">
                  <c:v>39</c:v>
                </c:pt>
                <c:pt idx="2">
                  <c:v>41</c:v>
                </c:pt>
                <c:pt idx="3">
                  <c:v>38</c:v>
                </c:pt>
                <c:pt idx="4">
                  <c:v>37</c:v>
                </c:pt>
                <c:pt idx="5">
                  <c:v>39</c:v>
                </c:pt>
                <c:pt idx="6" formatCode="0">
                  <c:v>38.997296551724133</c:v>
                </c:pt>
                <c:pt idx="7" formatCode="0">
                  <c:v>38.996524137931033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F-4009-A8B3-2633E1538A5A}"/>
            </c:ext>
          </c:extLst>
        </c:ser>
        <c:ser>
          <c:idx val="1"/>
          <c:order val="1"/>
          <c:tx>
            <c:strRef>
              <c:f>'Ejemplo 6 semanas'!$A$176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semanas'!$B$176:$I$176</c:f>
              <c:numCache>
                <c:formatCode>General</c:formatCode>
                <c:ptCount val="8"/>
                <c:pt idx="0">
                  <c:v>38</c:v>
                </c:pt>
                <c:pt idx="1">
                  <c:v>36</c:v>
                </c:pt>
                <c:pt idx="2">
                  <c:v>35</c:v>
                </c:pt>
                <c:pt idx="3">
                  <c:v>44</c:v>
                </c:pt>
                <c:pt idx="4">
                  <c:v>47</c:v>
                </c:pt>
                <c:pt idx="5">
                  <c:v>45</c:v>
                </c:pt>
                <c:pt idx="6" formatCode="0">
                  <c:v>40.846725968626281</c:v>
                </c:pt>
                <c:pt idx="7" formatCode="0">
                  <c:v>40.85055243585284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F-4009-A8B3-2633E1538A5A}"/>
            </c:ext>
          </c:extLst>
        </c:ser>
        <c:ser>
          <c:idx val="2"/>
          <c:order val="2"/>
          <c:tx>
            <c:strRef>
              <c:f>'Ejemplo 6 semanas'!$A$177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semanas'!$B$177:$I$177</c:f>
              <c:numCache>
                <c:formatCode>General</c:formatCode>
                <c:ptCount val="8"/>
                <c:pt idx="0">
                  <c:v>33</c:v>
                </c:pt>
                <c:pt idx="1">
                  <c:v>30</c:v>
                </c:pt>
                <c:pt idx="2">
                  <c:v>27</c:v>
                </c:pt>
                <c:pt idx="3">
                  <c:v>30</c:v>
                </c:pt>
                <c:pt idx="4">
                  <c:v>39</c:v>
                </c:pt>
                <c:pt idx="5">
                  <c:v>38</c:v>
                </c:pt>
                <c:pt idx="6" formatCode="0">
                  <c:v>32.84811941521366</c:v>
                </c:pt>
                <c:pt idx="7" formatCode="0">
                  <c:v>32.85234401003661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F-4009-A8B3-2633E1538A5A}"/>
            </c:ext>
          </c:extLst>
        </c:ser>
        <c:ser>
          <c:idx val="3"/>
          <c:order val="3"/>
          <c:tx>
            <c:strRef>
              <c:f>'Ejemplo 6 semanas'!$A$178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semanas'!$B$178:$I$178</c:f>
              <c:numCache>
                <c:formatCode>General</c:formatCode>
                <c:ptCount val="8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42</c:v>
                </c:pt>
                <c:pt idx="4">
                  <c:v>45</c:v>
                </c:pt>
                <c:pt idx="5">
                  <c:v>47</c:v>
                </c:pt>
                <c:pt idx="6" formatCode="0">
                  <c:v>39.85455204932898</c:v>
                </c:pt>
                <c:pt idx="7" formatCode="0">
                  <c:v>39.860614539613451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4F-4009-A8B3-2633E1538A5A}"/>
            </c:ext>
          </c:extLst>
        </c:ser>
        <c:ser>
          <c:idx val="4"/>
          <c:order val="4"/>
          <c:tx>
            <c:strRef>
              <c:f>'Ejemplo 6 semanas'!$A$179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semanas'!$B$179:$I$179</c:f>
              <c:numCache>
                <c:formatCode>General</c:formatCode>
                <c:ptCount val="8"/>
                <c:pt idx="0">
                  <c:v>36</c:v>
                </c:pt>
                <c:pt idx="1">
                  <c:v>35</c:v>
                </c:pt>
                <c:pt idx="2">
                  <c:v>41</c:v>
                </c:pt>
                <c:pt idx="3">
                  <c:v>40</c:v>
                </c:pt>
                <c:pt idx="4">
                  <c:v>44</c:v>
                </c:pt>
                <c:pt idx="5">
                  <c:v>46</c:v>
                </c:pt>
                <c:pt idx="6" formatCode="0">
                  <c:v>40.346931820118265</c:v>
                </c:pt>
                <c:pt idx="7" formatCode="0">
                  <c:v>40.350817102056816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4F-4009-A8B3-2633E1538A5A}"/>
            </c:ext>
          </c:extLst>
        </c:ser>
        <c:ser>
          <c:idx val="5"/>
          <c:order val="5"/>
          <c:tx>
            <c:strRef>
              <c:f>'Ejemplo 6 semanas'!$A$180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semanas'!$B$180:$I$180</c:f>
              <c:numCache>
                <c:formatCode>General</c:formatCode>
                <c:ptCount val="8"/>
                <c:pt idx="0">
                  <c:v>40</c:v>
                </c:pt>
                <c:pt idx="1">
                  <c:v>44</c:v>
                </c:pt>
                <c:pt idx="2">
                  <c:v>50</c:v>
                </c:pt>
                <c:pt idx="3">
                  <c:v>59</c:v>
                </c:pt>
                <c:pt idx="4">
                  <c:v>57</c:v>
                </c:pt>
                <c:pt idx="5">
                  <c:v>60</c:v>
                </c:pt>
                <c:pt idx="6" formatCode="0">
                  <c:v>51.682563551736479</c:v>
                </c:pt>
                <c:pt idx="7" formatCode="0">
                  <c:v>51.68710551889928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4F-4009-A8B3-2633E1538A5A}"/>
            </c:ext>
          </c:extLst>
        </c:ser>
        <c:ser>
          <c:idx val="6"/>
          <c:order val="6"/>
          <c:tx>
            <c:strRef>
              <c:f>'Ejemplo 6 semanas'!$A$181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6 semanas'!$B$174:$I$174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semanas'!$B$181:$I$181</c:f>
              <c:numCache>
                <c:formatCode>General</c:formatCode>
                <c:ptCount val="8"/>
                <c:pt idx="0">
                  <c:v>70</c:v>
                </c:pt>
                <c:pt idx="1">
                  <c:v>68</c:v>
                </c:pt>
                <c:pt idx="2">
                  <c:v>77</c:v>
                </c:pt>
                <c:pt idx="3">
                  <c:v>84</c:v>
                </c:pt>
                <c:pt idx="4">
                  <c:v>79</c:v>
                </c:pt>
                <c:pt idx="5">
                  <c:v>92</c:v>
                </c:pt>
                <c:pt idx="6" formatCode="0">
                  <c:v>78.340401089556323</c:v>
                </c:pt>
                <c:pt idx="7" formatCode="0">
                  <c:v>78.342420448477171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4F-4009-A8B3-2633E1538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ATOLE BLANCO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6 semanas'!$A$211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semanas'!$B$211:$I$211</c:f>
              <c:numCache>
                <c:formatCode>General</c:formatCode>
                <c:ptCount val="8"/>
                <c:pt idx="0">
                  <c:v>27</c:v>
                </c:pt>
                <c:pt idx="1">
                  <c:v>29</c:v>
                </c:pt>
                <c:pt idx="2">
                  <c:v>27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 formatCode="0">
                  <c:v>28.842212075088788</c:v>
                </c:pt>
                <c:pt idx="7" formatCode="0">
                  <c:v>28.844748858447488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E-4B50-9FCD-E6CAE3D08E8D}"/>
            </c:ext>
          </c:extLst>
        </c:ser>
        <c:ser>
          <c:idx val="1"/>
          <c:order val="1"/>
          <c:tx>
            <c:strRef>
              <c:f>'Ejemplo 6 semanas'!$A$212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semanas'!$B$212:$I$212</c:f>
              <c:numCache>
                <c:formatCode>General</c:formatCode>
                <c:ptCount val="8"/>
                <c:pt idx="0">
                  <c:v>25</c:v>
                </c:pt>
                <c:pt idx="1">
                  <c:v>33</c:v>
                </c:pt>
                <c:pt idx="2">
                  <c:v>39</c:v>
                </c:pt>
                <c:pt idx="3">
                  <c:v>35</c:v>
                </c:pt>
                <c:pt idx="4">
                  <c:v>42</c:v>
                </c:pt>
                <c:pt idx="5">
                  <c:v>38</c:v>
                </c:pt>
                <c:pt idx="6" formatCode="0">
                  <c:v>35.35361116597538</c:v>
                </c:pt>
                <c:pt idx="7" formatCode="0">
                  <c:v>35.359404832444532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E-4B50-9FCD-E6CAE3D08E8D}"/>
            </c:ext>
          </c:extLst>
        </c:ser>
        <c:ser>
          <c:idx val="2"/>
          <c:order val="2"/>
          <c:tx>
            <c:strRef>
              <c:f>'Ejemplo 6 semanas'!$A$213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semanas'!$B$213:$I$213</c:f>
              <c:numCache>
                <c:formatCode>General</c:formatCode>
                <c:ptCount val="8"/>
                <c:pt idx="0">
                  <c:v>20</c:v>
                </c:pt>
                <c:pt idx="1">
                  <c:v>14</c:v>
                </c:pt>
                <c:pt idx="2">
                  <c:v>16</c:v>
                </c:pt>
                <c:pt idx="3">
                  <c:v>21</c:v>
                </c:pt>
                <c:pt idx="4">
                  <c:v>25</c:v>
                </c:pt>
                <c:pt idx="5">
                  <c:v>27</c:v>
                </c:pt>
                <c:pt idx="6" formatCode="0">
                  <c:v>20.549640567320772</c:v>
                </c:pt>
                <c:pt idx="7" formatCode="0">
                  <c:v>20.563823586555277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DE-4B50-9FCD-E6CAE3D08E8D}"/>
            </c:ext>
          </c:extLst>
        </c:ser>
        <c:ser>
          <c:idx val="3"/>
          <c:order val="3"/>
          <c:tx>
            <c:strRef>
              <c:f>'Ejemplo 6 semanas'!$A$214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semanas'!$B$214:$I$214</c:f>
              <c:numCache>
                <c:formatCode>General</c:formatCode>
                <c:ptCount val="8"/>
                <c:pt idx="0">
                  <c:v>19</c:v>
                </c:pt>
                <c:pt idx="1">
                  <c:v>23</c:v>
                </c:pt>
                <c:pt idx="2">
                  <c:v>29</c:v>
                </c:pt>
                <c:pt idx="3">
                  <c:v>31</c:v>
                </c:pt>
                <c:pt idx="4">
                  <c:v>33</c:v>
                </c:pt>
                <c:pt idx="5">
                  <c:v>39</c:v>
                </c:pt>
                <c:pt idx="6" formatCode="0">
                  <c:v>29.044180931433491</c:v>
                </c:pt>
                <c:pt idx="7" formatCode="0">
                  <c:v>29.056804054700201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DE-4B50-9FCD-E6CAE3D08E8D}"/>
            </c:ext>
          </c:extLst>
        </c:ser>
        <c:ser>
          <c:idx val="4"/>
          <c:order val="4"/>
          <c:tx>
            <c:strRef>
              <c:f>'Ejemplo 6 semanas'!$A$215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semanas'!$B$215:$I$215</c:f>
              <c:numCache>
                <c:formatCode>General</c:formatCode>
                <c:ptCount val="8"/>
                <c:pt idx="0">
                  <c:v>25</c:v>
                </c:pt>
                <c:pt idx="1">
                  <c:v>30</c:v>
                </c:pt>
                <c:pt idx="2">
                  <c:v>38</c:v>
                </c:pt>
                <c:pt idx="3">
                  <c:v>44</c:v>
                </c:pt>
                <c:pt idx="4">
                  <c:v>43</c:v>
                </c:pt>
                <c:pt idx="5">
                  <c:v>47</c:v>
                </c:pt>
                <c:pt idx="6" formatCode="0">
                  <c:v>37.863846860528334</c:v>
                </c:pt>
                <c:pt idx="7" formatCode="0">
                  <c:v>37.87256501115548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DE-4B50-9FCD-E6CAE3D08E8D}"/>
            </c:ext>
          </c:extLst>
        </c:ser>
        <c:ser>
          <c:idx val="5"/>
          <c:order val="5"/>
          <c:tx>
            <c:strRef>
              <c:f>'Ejemplo 6 semanas'!$A$216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semanas'!$B$216:$I$216</c:f>
              <c:numCache>
                <c:formatCode>General</c:formatCode>
                <c:ptCount val="8"/>
                <c:pt idx="0">
                  <c:v>26</c:v>
                </c:pt>
                <c:pt idx="1">
                  <c:v>31</c:v>
                </c:pt>
                <c:pt idx="2">
                  <c:v>48</c:v>
                </c:pt>
                <c:pt idx="3">
                  <c:v>47</c:v>
                </c:pt>
                <c:pt idx="4">
                  <c:v>52</c:v>
                </c:pt>
                <c:pt idx="5">
                  <c:v>52</c:v>
                </c:pt>
                <c:pt idx="6" formatCode="0">
                  <c:v>42.695923491082183</c:v>
                </c:pt>
                <c:pt idx="7" formatCode="0">
                  <c:v>42.704282583772333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DE-4B50-9FCD-E6CAE3D08E8D}"/>
            </c:ext>
          </c:extLst>
        </c:ser>
        <c:ser>
          <c:idx val="6"/>
          <c:order val="6"/>
          <c:tx>
            <c:strRef>
              <c:f>'Ejemplo 6 semanas'!$A$217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6 semanas'!$B$210:$I$210</c:f>
              <c:strCache>
                <c:ptCount val="8"/>
                <c:pt idx="0">
                  <c:v>Semana 6</c:v>
                </c:pt>
                <c:pt idx="1">
                  <c:v>Semana 5</c:v>
                </c:pt>
                <c:pt idx="2">
                  <c:v>Semana 4</c:v>
                </c:pt>
                <c:pt idx="3">
                  <c:v>Semana 3</c:v>
                </c:pt>
                <c:pt idx="4">
                  <c:v>Semana 2</c:v>
                </c:pt>
                <c:pt idx="5">
                  <c:v>Semana 1 (más reciente)</c:v>
                </c:pt>
                <c:pt idx="6">
                  <c:v>SIGUIENTE SEMANA</c:v>
                </c:pt>
                <c:pt idx="7">
                  <c:v>EN 2 SEMANAS</c:v>
                </c:pt>
              </c:strCache>
            </c:strRef>
          </c:cat>
          <c:val>
            <c:numRef>
              <c:f>'Ejemplo 6 semanas'!$B$217:$I$217</c:f>
              <c:numCache>
                <c:formatCode>General</c:formatCode>
                <c:ptCount val="8"/>
                <c:pt idx="0">
                  <c:v>55</c:v>
                </c:pt>
                <c:pt idx="1">
                  <c:v>59</c:v>
                </c:pt>
                <c:pt idx="2">
                  <c:v>61</c:v>
                </c:pt>
                <c:pt idx="3">
                  <c:v>63</c:v>
                </c:pt>
                <c:pt idx="4">
                  <c:v>67</c:v>
                </c:pt>
                <c:pt idx="5">
                  <c:v>75</c:v>
                </c:pt>
                <c:pt idx="6" formatCode="0">
                  <c:v>63.342431181620015</c:v>
                </c:pt>
                <c:pt idx="7" formatCode="0">
                  <c:v>63.345030566844777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DE-4B50-9FCD-E6CAE3D08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CREPA FRESAS Y NUTELLA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15 semanas'!$A$127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semanas'!$B$127:$S$127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 formatCode="0">
                  <c:v>11.040234948604992</c:v>
                </c:pt>
                <c:pt idx="16" formatCode="0">
                  <c:v>11.066666666666666</c:v>
                </c:pt>
                <c:pt idx="17" formatCode="0">
                  <c:v>11.093098384728341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3-4BCF-AA79-BBC8ACD8404C}"/>
            </c:ext>
          </c:extLst>
        </c:ser>
        <c:ser>
          <c:idx val="1"/>
          <c:order val="1"/>
          <c:tx>
            <c:strRef>
              <c:f>'Ejemplo 15 semanas'!$A$128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semanas'!$B$128:$S$128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 formatCode="0">
                  <c:v>10.858566978193146</c:v>
                </c:pt>
                <c:pt idx="16" formatCode="0">
                  <c:v>10.933333333333334</c:v>
                </c:pt>
                <c:pt idx="17" formatCode="0">
                  <c:v>11.00809968847352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3-4BCF-AA79-BBC8ACD8404C}"/>
            </c:ext>
          </c:extLst>
        </c:ser>
        <c:ser>
          <c:idx val="2"/>
          <c:order val="2"/>
          <c:tx>
            <c:strRef>
              <c:f>'Ejemplo 15 semanas'!$A$129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semanas'!$B$129:$S$129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 formatCode="0">
                  <c:v>13.629787992161054</c:v>
                </c:pt>
                <c:pt idx="16" formatCode="0">
                  <c:v>13.666666666666666</c:v>
                </c:pt>
                <c:pt idx="17" formatCode="0">
                  <c:v>13.703545341172278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3-4BCF-AA79-BBC8ACD8404C}"/>
            </c:ext>
          </c:extLst>
        </c:ser>
        <c:ser>
          <c:idx val="3"/>
          <c:order val="3"/>
          <c:tx>
            <c:strRef>
              <c:f>'Ejemplo 15 semanas'!$A$130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semanas'!$B$130:$S$130</c:f>
              <c:numCache>
                <c:formatCode>General</c:formatCode>
                <c:ptCount val="18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 formatCode="0">
                  <c:v>12.907185374149659</c:v>
                </c:pt>
                <c:pt idx="16" formatCode="0">
                  <c:v>12.933333333333334</c:v>
                </c:pt>
                <c:pt idx="17" formatCode="0">
                  <c:v>12.959481292517006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3-4BCF-AA79-BBC8ACD8404C}"/>
            </c:ext>
          </c:extLst>
        </c:ser>
        <c:ser>
          <c:idx val="4"/>
          <c:order val="4"/>
          <c:tx>
            <c:strRef>
              <c:f>'Ejemplo 15 semanas'!$A$131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semanas'!$B$131:$S$131</c:f>
              <c:numCache>
                <c:formatCode>General</c:formatCode>
                <c:ptCount val="18"/>
                <c:pt idx="0">
                  <c:v>15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 formatCode="0">
                  <c:v>15.864553990610329</c:v>
                </c:pt>
                <c:pt idx="16" formatCode="0">
                  <c:v>15.866666666666667</c:v>
                </c:pt>
                <c:pt idx="17" formatCode="0">
                  <c:v>15.868779342723004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63-4BCF-AA79-BBC8ACD8404C}"/>
            </c:ext>
          </c:extLst>
        </c:ser>
        <c:ser>
          <c:idx val="5"/>
          <c:order val="5"/>
          <c:tx>
            <c:strRef>
              <c:f>'Ejemplo 15 semanas'!$A$132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semanas'!$B$132:$S$132</c:f>
              <c:numCache>
                <c:formatCode>General</c:formatCode>
                <c:ptCount val="18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17</c:v>
                </c:pt>
                <c:pt idx="6">
                  <c:v>14</c:v>
                </c:pt>
                <c:pt idx="7">
                  <c:v>17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 formatCode="0">
                  <c:v>15.464404223227751</c:v>
                </c:pt>
                <c:pt idx="16" formatCode="0">
                  <c:v>15.466666666666665</c:v>
                </c:pt>
                <c:pt idx="17" formatCode="0">
                  <c:v>15.468929110105579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63-4BCF-AA79-BBC8ACD8404C}"/>
            </c:ext>
          </c:extLst>
        </c:ser>
        <c:ser>
          <c:idx val="6"/>
          <c:order val="6"/>
          <c:tx>
            <c:strRef>
              <c:f>'Ejemplo 15 semanas'!$A$133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15 semanas'!$B$126:$S$126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semanas'!$B$133:$S$133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13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13</c:v>
                </c:pt>
                <c:pt idx="15" formatCode="0">
                  <c:v>11.179123173277663</c:v>
                </c:pt>
                <c:pt idx="16" formatCode="0">
                  <c:v>11.200000000000001</c:v>
                </c:pt>
                <c:pt idx="17" formatCode="0">
                  <c:v>11.220876826722339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3-4BCF-AA79-BBC8ACD84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CREPA DURAZNO CON QUESO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15 semanas'!$A$172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semanas'!$B$172:$S$172</c:f>
              <c:numCache>
                <c:formatCode>General</c:formatCode>
                <c:ptCount val="18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 formatCode="0">
                  <c:v>9.6299817184643519</c:v>
                </c:pt>
                <c:pt idx="16" formatCode="0">
                  <c:v>9.8000000000000007</c:v>
                </c:pt>
                <c:pt idx="17" formatCode="0">
                  <c:v>9.9700182815356495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2-4EB1-BA93-69DF405206F9}"/>
            </c:ext>
          </c:extLst>
        </c:ser>
        <c:ser>
          <c:idx val="1"/>
          <c:order val="1"/>
          <c:tx>
            <c:strRef>
              <c:f>'Ejemplo 15 semanas'!$A$173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semanas'!$B$173:$S$173</c:f>
              <c:numCache>
                <c:formatCode>General</c:formatCode>
                <c:ptCount val="18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15</c:v>
                </c:pt>
                <c:pt idx="15" formatCode="0">
                  <c:v>12.301645787275854</c:v>
                </c:pt>
                <c:pt idx="16" formatCode="0">
                  <c:v>12.333333333333334</c:v>
                </c:pt>
                <c:pt idx="17" formatCode="0">
                  <c:v>12.365020879390814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2-4EB1-BA93-69DF405206F9}"/>
            </c:ext>
          </c:extLst>
        </c:ser>
        <c:ser>
          <c:idx val="2"/>
          <c:order val="2"/>
          <c:tx>
            <c:strRef>
              <c:f>'Ejemplo 15 semanas'!$A$174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semanas'!$B$174:$S$174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 formatCode="0">
                  <c:v>12.538602941176471</c:v>
                </c:pt>
                <c:pt idx="16" formatCode="0">
                  <c:v>12.666666666666668</c:v>
                </c:pt>
                <c:pt idx="17" formatCode="0">
                  <c:v>12.794730392156863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52-4EB1-BA93-69DF405206F9}"/>
            </c:ext>
          </c:extLst>
        </c:ser>
        <c:ser>
          <c:idx val="3"/>
          <c:order val="3"/>
          <c:tx>
            <c:strRef>
              <c:f>'Ejemplo 15 semanas'!$A$175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semanas'!$B$175:$S$175</c:f>
              <c:numCache>
                <c:formatCode>General</c:formatCode>
                <c:ptCount val="1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18</c:v>
                </c:pt>
                <c:pt idx="15" formatCode="0">
                  <c:v>11.044529750479846</c:v>
                </c:pt>
                <c:pt idx="16" formatCode="0">
                  <c:v>11.200000000000001</c:v>
                </c:pt>
                <c:pt idx="17" formatCode="0">
                  <c:v>11.355470249520154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52-4EB1-BA93-69DF405206F9}"/>
            </c:ext>
          </c:extLst>
        </c:ser>
        <c:ser>
          <c:idx val="4"/>
          <c:order val="4"/>
          <c:tx>
            <c:strRef>
              <c:f>'Ejemplo 15 semanas'!$A$176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semanas'!$B$176:$S$176</c:f>
              <c:numCache>
                <c:formatCode>General</c:formatCode>
                <c:ptCount val="18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19</c:v>
                </c:pt>
                <c:pt idx="15" formatCode="0">
                  <c:v>13.071749755620726</c:v>
                </c:pt>
                <c:pt idx="16" formatCode="0">
                  <c:v>13.133333333333335</c:v>
                </c:pt>
                <c:pt idx="17" formatCode="0">
                  <c:v>13.194916911045945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52-4EB1-BA93-69DF405206F9}"/>
            </c:ext>
          </c:extLst>
        </c:ser>
        <c:ser>
          <c:idx val="5"/>
          <c:order val="5"/>
          <c:tx>
            <c:strRef>
              <c:f>'Ejemplo 15 semanas'!$A$177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semanas'!$B$177:$S$177</c:f>
              <c:numCache>
                <c:formatCode>General</c:formatCode>
                <c:ptCount val="18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15</c:v>
                </c:pt>
                <c:pt idx="6">
                  <c:v>16</c:v>
                </c:pt>
                <c:pt idx="7">
                  <c:v>15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 formatCode="0">
                  <c:v>13.004297114794351</c:v>
                </c:pt>
                <c:pt idx="16" formatCode="0">
                  <c:v>12.999999999999998</c:v>
                </c:pt>
                <c:pt idx="17" formatCode="0">
                  <c:v>12.995702885205647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52-4EB1-BA93-69DF405206F9}"/>
            </c:ext>
          </c:extLst>
        </c:ser>
        <c:ser>
          <c:idx val="6"/>
          <c:order val="6"/>
          <c:tx>
            <c:strRef>
              <c:f>'Ejemplo 15 semanas'!$A$178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15 semanas'!$B$171:$S$171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semanas'!$B$178:$S$178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 formatCode="0">
                  <c:v>10.565006729475101</c:v>
                </c:pt>
                <c:pt idx="16" formatCode="0">
                  <c:v>10.6</c:v>
                </c:pt>
                <c:pt idx="17" formatCode="0">
                  <c:v>10.6349932705249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52-4EB1-BA93-69DF405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CREPA 3 CHOCOLATES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'Ejemplo 15 semanas'!$A$217</c:f>
              <c:strCache>
                <c:ptCount val="1"/>
                <c:pt idx="0">
                  <c:v>Lunes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semanas'!$B$217:$S$217</c:f>
              <c:numCache>
                <c:formatCode>General</c:formatCode>
                <c:ptCount val="18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 formatCode="0">
                  <c:v>9.5345575959933218</c:v>
                </c:pt>
                <c:pt idx="16" formatCode="0">
                  <c:v>9.8000000000000007</c:v>
                </c:pt>
                <c:pt idx="17" formatCode="0">
                  <c:v>10.065442404006678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1-4C1B-A4C5-247562923D77}"/>
            </c:ext>
          </c:extLst>
        </c:ser>
        <c:ser>
          <c:idx val="1"/>
          <c:order val="1"/>
          <c:tx>
            <c:strRef>
              <c:f>'Ejemplo 15 semanas'!$A$218</c:f>
              <c:strCache>
                <c:ptCount val="1"/>
                <c:pt idx="0">
                  <c:v>Martes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semanas'!$B$218:$S$218</c:f>
              <c:numCache>
                <c:formatCode>General</c:formatCode>
                <c:ptCount val="18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 formatCode="0">
                  <c:v>11.52024013722127</c:v>
                </c:pt>
                <c:pt idx="16" formatCode="0">
                  <c:v>11.600000000000001</c:v>
                </c:pt>
                <c:pt idx="17" formatCode="0">
                  <c:v>11.679759862778731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1-4C1B-A4C5-247562923D77}"/>
            </c:ext>
          </c:extLst>
        </c:ser>
        <c:ser>
          <c:idx val="2"/>
          <c:order val="2"/>
          <c:tx>
            <c:strRef>
              <c:f>'Ejemplo 15 semanas'!$A$219</c:f>
              <c:strCache>
                <c:ptCount val="1"/>
                <c:pt idx="0">
                  <c:v>Miércoles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semanas'!$B$219:$S$219</c:f>
              <c:numCache>
                <c:formatCode>General</c:formatCode>
                <c:ptCount val="18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  <c:pt idx="15" formatCode="0">
                  <c:v>9.7987507098239632</c:v>
                </c:pt>
                <c:pt idx="16" formatCode="0">
                  <c:v>9.9333333333333336</c:v>
                </c:pt>
                <c:pt idx="17" formatCode="0">
                  <c:v>10.067915956842704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1-4C1B-A4C5-247562923D77}"/>
            </c:ext>
          </c:extLst>
        </c:ser>
        <c:ser>
          <c:idx val="3"/>
          <c:order val="3"/>
          <c:tx>
            <c:strRef>
              <c:f>'Ejemplo 15 semanas'!$A$220</c:f>
              <c:strCache>
                <c:ptCount val="1"/>
                <c:pt idx="0">
                  <c:v>Jueves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semanas'!$B$220:$S$220</c:f>
              <c:numCache>
                <c:formatCode>General</c:formatCode>
                <c:ptCount val="18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 formatCode="0">
                  <c:v>9.852486459871983</c:v>
                </c:pt>
                <c:pt idx="16" formatCode="0">
                  <c:v>10.066666666666666</c:v>
                </c:pt>
                <c:pt idx="17" formatCode="0">
                  <c:v>10.280846873461348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61-4C1B-A4C5-247562923D77}"/>
            </c:ext>
          </c:extLst>
        </c:ser>
        <c:ser>
          <c:idx val="4"/>
          <c:order val="4"/>
          <c:tx>
            <c:strRef>
              <c:f>'Ejemplo 15 semanas'!$A$221</c:f>
              <c:strCache>
                <c:ptCount val="1"/>
                <c:pt idx="0">
                  <c:v>Viernes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semanas'!$B$221:$S$221</c:f>
              <c:numCache>
                <c:formatCode>General</c:formatCode>
                <c:ptCount val="18"/>
                <c:pt idx="0">
                  <c:v>10</c:v>
                </c:pt>
                <c:pt idx="1">
                  <c:v>15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19</c:v>
                </c:pt>
                <c:pt idx="12">
                  <c:v>22</c:v>
                </c:pt>
                <c:pt idx="13">
                  <c:v>20</c:v>
                </c:pt>
                <c:pt idx="14">
                  <c:v>19</c:v>
                </c:pt>
                <c:pt idx="15" formatCode="0">
                  <c:v>15.889535272484119</c:v>
                </c:pt>
                <c:pt idx="16" formatCode="0">
                  <c:v>15.933333333333334</c:v>
                </c:pt>
                <c:pt idx="17" formatCode="0">
                  <c:v>15.977131394182548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61-4C1B-A4C5-247562923D77}"/>
            </c:ext>
          </c:extLst>
        </c:ser>
        <c:ser>
          <c:idx val="5"/>
          <c:order val="5"/>
          <c:tx>
            <c:strRef>
              <c:f>'Ejemplo 15 semanas'!$A$222</c:f>
              <c:strCache>
                <c:ptCount val="1"/>
                <c:pt idx="0">
                  <c:v>Sábado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semanas'!$B$222:$S$222</c:f>
              <c:numCache>
                <c:formatCode>General</c:formatCode>
                <c:ptCount val="18"/>
                <c:pt idx="0">
                  <c:v>13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18</c:v>
                </c:pt>
                <c:pt idx="9">
                  <c:v>20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15</c:v>
                </c:pt>
                <c:pt idx="15" formatCode="0">
                  <c:v>15.046396396396396</c:v>
                </c:pt>
                <c:pt idx="16" formatCode="0">
                  <c:v>15.066666666666666</c:v>
                </c:pt>
                <c:pt idx="17" formatCode="0">
                  <c:v>15.086936936936937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1-4C1B-A4C5-247562923D77}"/>
            </c:ext>
          </c:extLst>
        </c:ser>
        <c:ser>
          <c:idx val="6"/>
          <c:order val="6"/>
          <c:tx>
            <c:strRef>
              <c:f>'Ejemplo 15 semanas'!$A$223</c:f>
              <c:strCache>
                <c:ptCount val="1"/>
                <c:pt idx="0">
                  <c:v>Domingo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'Ejemplo 15 semanas'!$B$216:$S$216</c:f>
              <c:strCache>
                <c:ptCount val="18"/>
                <c:pt idx="0">
                  <c:v>Semana 15</c:v>
                </c:pt>
                <c:pt idx="1">
                  <c:v>Semana 14</c:v>
                </c:pt>
                <c:pt idx="2">
                  <c:v>Semana 13</c:v>
                </c:pt>
                <c:pt idx="3">
                  <c:v>Semana 12</c:v>
                </c:pt>
                <c:pt idx="4">
                  <c:v>Semana 11</c:v>
                </c:pt>
                <c:pt idx="5">
                  <c:v>Semana 10</c:v>
                </c:pt>
                <c:pt idx="6">
                  <c:v>Semana 9</c:v>
                </c:pt>
                <c:pt idx="7">
                  <c:v>Semana 8</c:v>
                </c:pt>
                <c:pt idx="8">
                  <c:v>Semana 7</c:v>
                </c:pt>
                <c:pt idx="9">
                  <c:v>Semana 6</c:v>
                </c:pt>
                <c:pt idx="10">
                  <c:v>Semana 5</c:v>
                </c:pt>
                <c:pt idx="11">
                  <c:v>Semana 4</c:v>
                </c:pt>
                <c:pt idx="12">
                  <c:v>Semana 3</c:v>
                </c:pt>
                <c:pt idx="13">
                  <c:v>Semana 2</c:v>
                </c:pt>
                <c:pt idx="14">
                  <c:v>Semana 1 (más reciente)</c:v>
                </c:pt>
                <c:pt idx="15">
                  <c:v>SIGUIENTE SEMANA</c:v>
                </c:pt>
                <c:pt idx="16">
                  <c:v>EN 2 SEMANAS</c:v>
                </c:pt>
                <c:pt idx="17">
                  <c:v>EN 3 SEMANAS</c:v>
                </c:pt>
              </c:strCache>
            </c:strRef>
          </c:cat>
          <c:val>
            <c:numRef>
              <c:f>'Ejemplo 15 semanas'!$B$223:$S$223</c:f>
              <c:numCache>
                <c:formatCode>General</c:formatCode>
                <c:ptCount val="18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15</c:v>
                </c:pt>
                <c:pt idx="15" formatCode="0">
                  <c:v>11.55274914089347</c:v>
                </c:pt>
                <c:pt idx="16" formatCode="0">
                  <c:v>11.6</c:v>
                </c:pt>
                <c:pt idx="17" formatCode="0">
                  <c:v>11.647250859106528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61-4C1B-A4C5-247562923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98735"/>
        <c:axId val="1097001647"/>
      </c:lineChart>
      <c:catAx>
        <c:axId val="10969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001647"/>
        <c:crosses val="autoZero"/>
        <c:auto val="1"/>
        <c:lblAlgn val="ctr"/>
        <c:lblOffset val="100"/>
        <c:noMultiLvlLbl val="1"/>
      </c:catAx>
      <c:valAx>
        <c:axId val="109700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9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jorgeromero.org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7.png"/><Relationship Id="rId2" Type="http://schemas.openxmlformats.org/officeDocument/2006/relationships/hyperlink" Target="https://api.whatsapp.com/send?phone=524426808770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hyperlink" Target="https://youtu.be/uWJfoobcIa0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jpeg"/><Relationship Id="rId4" Type="http://schemas.openxmlformats.org/officeDocument/2006/relationships/hyperlink" Target="https://www.tiktok.com/@jorgeromerolegacy" TargetMode="External"/><Relationship Id="rId9" Type="http://schemas.openxmlformats.org/officeDocument/2006/relationships/hyperlink" Target="https://www.youtube.com/@jorgeromeronegocio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2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9.png"/><Relationship Id="rId2" Type="http://schemas.openxmlformats.org/officeDocument/2006/relationships/chart" Target="../charts/chart7.xml"/><Relationship Id="rId1" Type="http://schemas.openxmlformats.org/officeDocument/2006/relationships/image" Target="../media/image8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7" Type="http://schemas.openxmlformats.org/officeDocument/2006/relationships/image" Target="../media/image9.png"/><Relationship Id="rId2" Type="http://schemas.openxmlformats.org/officeDocument/2006/relationships/chart" Target="../charts/chart18.xml"/><Relationship Id="rId1" Type="http://schemas.openxmlformats.org/officeDocument/2006/relationships/image" Target="../media/image8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145887</xdr:colOff>
      <xdr:row>6</xdr:row>
      <xdr:rowOff>152400</xdr:rowOff>
    </xdr:from>
    <xdr:to>
      <xdr:col>6</xdr:col>
      <xdr:colOff>1887</xdr:colOff>
      <xdr:row>42</xdr:row>
      <xdr:rowOff>85725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5887" y="1295400"/>
          <a:ext cx="4428000" cy="679132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369757</xdr:colOff>
      <xdr:row>0</xdr:row>
      <xdr:rowOff>89840</xdr:rowOff>
    </xdr:from>
    <xdr:to>
      <xdr:col>5</xdr:col>
      <xdr:colOff>617906</xdr:colOff>
      <xdr:row>5</xdr:row>
      <xdr:rowOff>57977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1757" y="89840"/>
          <a:ext cx="3296149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Pronostica tus Ventas diarias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Calculadora financiera</a:t>
          </a:r>
          <a:endParaRPr lang="en-US" sz="1800" b="0" i="1">
            <a:solidFill>
              <a:schemeClr val="bg1"/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373147</xdr:colOff>
      <xdr:row>9</xdr:row>
      <xdr:rowOff>109247</xdr:rowOff>
    </xdr:from>
    <xdr:to>
      <xdr:col>5</xdr:col>
      <xdr:colOff>487147</xdr:colOff>
      <xdr:row>9</xdr:row>
      <xdr:rowOff>109247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>
          <a:off x="373147" y="1823747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139696</xdr:colOff>
      <xdr:row>39</xdr:row>
      <xdr:rowOff>12493</xdr:rowOff>
    </xdr:from>
    <xdr:to>
      <xdr:col>6</xdr:col>
      <xdr:colOff>2541</xdr:colOff>
      <xdr:row>39</xdr:row>
      <xdr:rowOff>12493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139696" y="7441993"/>
          <a:ext cx="443484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395349</xdr:colOff>
      <xdr:row>9</xdr:row>
      <xdr:rowOff>168128</xdr:rowOff>
    </xdr:from>
    <xdr:to>
      <xdr:col>5</xdr:col>
      <xdr:colOff>493833</xdr:colOff>
      <xdr:row>25</xdr:row>
      <xdr:rowOff>28575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5349" y="1882628"/>
          <a:ext cx="3908484" cy="2908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Con esta plantilla podrás proyectar fácilmente las ventas diarias de tus productos y servicios.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bg2">
                <a:lumMod val="10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Es ideal para negocios con al menos 8 días de operación, ayudándote a identificar patrones y tomar mejores decisiones.</a:t>
          </a:r>
          <a:r>
            <a:rPr lang="es-MX" sz="1100" b="0" i="0" kern="1200" baseline="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bg2">
                  <a:lumMod val="10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Si aún no emprendes y quieres pronosticar tus ventas, encontrarás un video adecuado dando clic en el logo de YouTube de color azul al final de esta sección.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bg2">
                <a:lumMod val="10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Cada semana, simplemente reemplaza los datos más antiguos  con las ventas de la nueva semana. Así, siempre contarás con un pronóstico actualizado y preciso para impulsar tu negocio.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bg2">
                <a:lumMod val="10000"/>
              </a:schemeClr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  <a:p>
          <a:pPr algn="just" eaLnBrk="1" fontAlgn="auto" latinLnBrk="0" hangingPunct="1"/>
          <a:r>
            <a:rPr lang="es-MX" sz="1100" kern="120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Esta plantilla incluye 3 modelos según el tiempo que llevas manejando</a:t>
          </a:r>
          <a:r>
            <a:rPr lang="es-MX" sz="1100" kern="1200" baseline="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tu emprendimiento:</a:t>
          </a:r>
          <a:endParaRPr lang="es-MX" sz="1100">
            <a:solidFill>
              <a:schemeClr val="bg2">
                <a:lumMod val="10000"/>
              </a:schemeClr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37256</xdr:colOff>
      <xdr:row>25</xdr:row>
      <xdr:rowOff>31160</xdr:rowOff>
    </xdr:from>
    <xdr:to>
      <xdr:col>5</xdr:col>
      <xdr:colOff>578456</xdr:colOff>
      <xdr:row>28</xdr:row>
      <xdr:rowOff>47625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99256" y="4793660"/>
          <a:ext cx="3589200" cy="587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Negocios que tienen al menos 8 días en operación,</a:t>
          </a:r>
          <a:r>
            <a:rPr lang="en-US" sz="1100" b="0" kern="0" baseline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lo que permitirá pronosticar 2 días hacia adelante.</a:t>
          </a:r>
          <a:endParaRPr lang="en-US" sz="1100" b="1" kern="0">
            <a:solidFill>
              <a:schemeClr val="bg2">
                <a:lumMod val="10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398523</xdr:colOff>
      <xdr:row>25</xdr:row>
      <xdr:rowOff>89606</xdr:rowOff>
    </xdr:from>
    <xdr:to>
      <xdr:col>1</xdr:col>
      <xdr:colOff>11055</xdr:colOff>
      <xdr:row>27</xdr:row>
      <xdr:rowOff>79381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8523" y="4852106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241788</xdr:colOff>
      <xdr:row>5</xdr:row>
      <xdr:rowOff>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1"/>
          <a:ext cx="1003788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415916</xdr:colOff>
      <xdr:row>6</xdr:row>
      <xdr:rowOff>188111</xdr:rowOff>
    </xdr:from>
    <xdr:to>
      <xdr:col>5</xdr:col>
      <xdr:colOff>515314</xdr:colOff>
      <xdr:row>9</xdr:row>
      <xdr:rowOff>48187</xdr:rowOff>
    </xdr:to>
    <xdr:sp macro="" textlink="">
      <xdr:nvSpPr>
        <xdr:cNvPr id="19" name="Step" descr="Save time by filling cells automatically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15916" y="1331111"/>
          <a:ext cx="3909398" cy="431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1</xdr:col>
      <xdr:colOff>43981</xdr:colOff>
      <xdr:row>28</xdr:row>
      <xdr:rowOff>28733</xdr:rowOff>
    </xdr:from>
    <xdr:to>
      <xdr:col>5</xdr:col>
      <xdr:colOff>583738</xdr:colOff>
      <xdr:row>31</xdr:row>
      <xdr:rowOff>66675</xdr:rowOff>
    </xdr:to>
    <xdr:sp macro="" textlink="">
      <xdr:nvSpPr>
        <xdr:cNvPr id="20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05981" y="5362733"/>
          <a:ext cx="3587757" cy="609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kern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Negocio</a:t>
          </a:r>
          <a:r>
            <a:rPr lang="en-US" sz="1100" kern="0" baseline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 con al menos 6 semanas, que te permitirá pronosticar 14 días.</a:t>
          </a:r>
          <a:endParaRPr lang="en-US" sz="1100" b="1" kern="0">
            <a:solidFill>
              <a:schemeClr val="bg2">
                <a:lumMod val="10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485776</xdr:colOff>
      <xdr:row>51</xdr:row>
      <xdr:rowOff>66676</xdr:rowOff>
    </xdr:from>
    <xdr:to>
      <xdr:col>1</xdr:col>
      <xdr:colOff>83776</xdr:colOff>
      <xdr:row>53</xdr:row>
      <xdr:rowOff>45676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9782176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53</xdr:row>
      <xdr:rowOff>47625</xdr:rowOff>
    </xdr:from>
    <xdr:to>
      <xdr:col>1</xdr:col>
      <xdr:colOff>371475</xdr:colOff>
      <xdr:row>55</xdr:row>
      <xdr:rowOff>66675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0500" y="10144125"/>
          <a:ext cx="9429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0</xdr:col>
      <xdr:colOff>285955</xdr:colOff>
      <xdr:row>51</xdr:row>
      <xdr:rowOff>60530</xdr:rowOff>
    </xdr:from>
    <xdr:to>
      <xdr:col>1</xdr:col>
      <xdr:colOff>247855</xdr:colOff>
      <xdr:row>54</xdr:row>
      <xdr:rowOff>70054</xdr:rowOff>
    </xdr:to>
    <xdr:sp macro="" textlink="">
      <xdr:nvSpPr>
        <xdr:cNvPr id="33" name="Rectángulo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85955" y="9776030"/>
          <a:ext cx="723900" cy="58102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390525</xdr:colOff>
      <xdr:row>28</xdr:row>
      <xdr:rowOff>76200</xdr:rowOff>
    </xdr:from>
    <xdr:to>
      <xdr:col>1</xdr:col>
      <xdr:colOff>3057</xdr:colOff>
      <xdr:row>30</xdr:row>
      <xdr:rowOff>65975</xdr:rowOff>
    </xdr:to>
    <xdr:sp macro="" textlink="">
      <xdr:nvSpPr>
        <xdr:cNvPr id="39" name="Oval 26" descr="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90525" y="5410200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348781</xdr:colOff>
      <xdr:row>34</xdr:row>
      <xdr:rowOff>47783</xdr:rowOff>
    </xdr:from>
    <xdr:to>
      <xdr:col>5</xdr:col>
      <xdr:colOff>495300</xdr:colOff>
      <xdr:row>38</xdr:row>
      <xdr:rowOff>180975</xdr:rowOff>
    </xdr:to>
    <xdr:sp macro="" textlink="">
      <xdr:nvSpPr>
        <xdr:cNvPr id="42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E2956118-F5C5-AB3F-D140-8B537FF542F5}"/>
            </a:ext>
          </a:extLst>
        </xdr:cNvPr>
        <xdr:cNvSpPr txBox="1"/>
      </xdr:nvSpPr>
      <xdr:spPr>
        <a:xfrm>
          <a:off x="348781" y="6524783"/>
          <a:ext cx="3956519" cy="895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sz="1100" kern="120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📊 Las</a:t>
          </a:r>
          <a:r>
            <a:rPr lang="en-US" sz="1100" kern="1200" baseline="0">
              <a:solidFill>
                <a:schemeClr val="bg2">
                  <a:lumMod val="10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gráficas, fórmulas y tablas se calculan de forma automática, simplemente registra las ventas que ya has tenido. En la plantilla encontrarás cada paso de forma más detallada.</a:t>
          </a:r>
          <a:endParaRPr lang="es-MX" sz="1100">
            <a:solidFill>
              <a:schemeClr val="bg2">
                <a:lumMod val="10000"/>
              </a:schemeClr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53506</xdr:colOff>
      <xdr:row>31</xdr:row>
      <xdr:rowOff>158</xdr:rowOff>
    </xdr:from>
    <xdr:to>
      <xdr:col>5</xdr:col>
      <xdr:colOff>593263</xdr:colOff>
      <xdr:row>34</xdr:row>
      <xdr:rowOff>38100</xdr:rowOff>
    </xdr:to>
    <xdr:sp macro="" textlink="">
      <xdr:nvSpPr>
        <xdr:cNvPr id="43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8F86A015-0E31-4F5C-9B02-1828E0A0479A}"/>
            </a:ext>
          </a:extLst>
        </xdr:cNvPr>
        <xdr:cNvSpPr txBox="1"/>
      </xdr:nvSpPr>
      <xdr:spPr>
        <a:xfrm>
          <a:off x="815506" y="5905658"/>
          <a:ext cx="3587757" cy="609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kern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Negocio</a:t>
          </a:r>
          <a:r>
            <a:rPr lang="en-US" sz="1100" kern="0" baseline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 con al menos 15 semanas, que te permitirá pronosticar 21 días más.</a:t>
          </a:r>
          <a:endParaRPr lang="en-US" sz="1100" b="1" kern="0">
            <a:solidFill>
              <a:schemeClr val="bg2">
                <a:lumMod val="10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390525</xdr:colOff>
      <xdr:row>31</xdr:row>
      <xdr:rowOff>57150</xdr:rowOff>
    </xdr:from>
    <xdr:to>
      <xdr:col>1</xdr:col>
      <xdr:colOff>3057</xdr:colOff>
      <xdr:row>33</xdr:row>
      <xdr:rowOff>46925</xdr:rowOff>
    </xdr:to>
    <xdr:sp macro="" textlink="">
      <xdr:nvSpPr>
        <xdr:cNvPr id="44" name="Oval 26" descr="2">
          <a:extLst>
            <a:ext uri="{FF2B5EF4-FFF2-40B4-BE49-F238E27FC236}">
              <a16:creationId xmlns:a16="http://schemas.microsoft.com/office/drawing/2014/main" id="{F1B632C6-8FDF-4514-9F2E-32CCF8B5F271}"/>
            </a:ext>
          </a:extLst>
        </xdr:cNvPr>
        <xdr:cNvSpPr/>
      </xdr:nvSpPr>
      <xdr:spPr>
        <a:xfrm>
          <a:off x="390525" y="5962650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oneCell">
    <xdr:from>
      <xdr:col>1</xdr:col>
      <xdr:colOff>578094</xdr:colOff>
      <xdr:row>51</xdr:row>
      <xdr:rowOff>69131</xdr:rowOff>
    </xdr:from>
    <xdr:to>
      <xdr:col>2</xdr:col>
      <xdr:colOff>176094</xdr:colOff>
      <xdr:row>53</xdr:row>
      <xdr:rowOff>48131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D9773BE5-9354-4D1E-8FE0-28972AF1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094" y="978463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53</xdr:row>
      <xdr:rowOff>35937</xdr:rowOff>
    </xdr:from>
    <xdr:to>
      <xdr:col>2</xdr:col>
      <xdr:colOff>334840</xdr:colOff>
      <xdr:row>54</xdr:row>
      <xdr:rowOff>164195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48003DAB-F8F7-439C-B28D-B141BD173964}"/>
            </a:ext>
          </a:extLst>
        </xdr:cNvPr>
        <xdr:cNvSpPr txBox="1"/>
      </xdr:nvSpPr>
      <xdr:spPr>
        <a:xfrm>
          <a:off x="1133475" y="10132437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1</xdr:col>
      <xdr:colOff>466725</xdr:colOff>
      <xdr:row>50</xdr:row>
      <xdr:rowOff>187208</xdr:rowOff>
    </xdr:from>
    <xdr:to>
      <xdr:col>2</xdr:col>
      <xdr:colOff>335573</xdr:colOff>
      <xdr:row>54</xdr:row>
      <xdr:rowOff>98117</xdr:rowOff>
    </xdr:to>
    <xdr:sp macro="" textlink="">
      <xdr:nvSpPr>
        <xdr:cNvPr id="48" name="Rectángulo 4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5DD36A-DC7C-4D76-9FB9-C5DACF4B5D62}"/>
            </a:ext>
          </a:extLst>
        </xdr:cNvPr>
        <xdr:cNvSpPr/>
      </xdr:nvSpPr>
      <xdr:spPr>
        <a:xfrm>
          <a:off x="1228725" y="9712208"/>
          <a:ext cx="630848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2</xdr:col>
      <xdr:colOff>698169</xdr:colOff>
      <xdr:row>51</xdr:row>
      <xdr:rowOff>75126</xdr:rowOff>
    </xdr:from>
    <xdr:to>
      <xdr:col>3</xdr:col>
      <xdr:colOff>296169</xdr:colOff>
      <xdr:row>53</xdr:row>
      <xdr:rowOff>54126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AD141A29-976A-46A8-939A-A8AD62375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169" y="9790626"/>
          <a:ext cx="360000" cy="360000"/>
        </a:xfrm>
        <a:prstGeom prst="rect">
          <a:avLst/>
        </a:prstGeom>
      </xdr:spPr>
    </xdr:pic>
    <xdr:clientData/>
  </xdr:twoCellAnchor>
  <xdr:twoCellAnchor>
    <xdr:from>
      <xdr:col>2</xdr:col>
      <xdr:colOff>414306</xdr:colOff>
      <xdr:row>53</xdr:row>
      <xdr:rowOff>41837</xdr:rowOff>
    </xdr:from>
    <xdr:to>
      <xdr:col>3</xdr:col>
      <xdr:colOff>593394</xdr:colOff>
      <xdr:row>54</xdr:row>
      <xdr:rowOff>189239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C5BAC0BF-03F6-4D6C-AA60-7288B3759B57}"/>
            </a:ext>
          </a:extLst>
        </xdr:cNvPr>
        <xdr:cNvSpPr txBox="1"/>
      </xdr:nvSpPr>
      <xdr:spPr>
        <a:xfrm>
          <a:off x="1938306" y="10138337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642572</xdr:colOff>
      <xdr:row>51</xdr:row>
      <xdr:rowOff>89334</xdr:rowOff>
    </xdr:from>
    <xdr:to>
      <xdr:col>6</xdr:col>
      <xdr:colOff>242522</xdr:colOff>
      <xdr:row>53</xdr:row>
      <xdr:rowOff>70283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725523D7-7A77-455F-9FB6-7778CEF0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2572" y="9804834"/>
          <a:ext cx="361950" cy="361949"/>
        </a:xfrm>
        <a:prstGeom prst="rect">
          <a:avLst/>
        </a:prstGeom>
      </xdr:spPr>
    </xdr:pic>
    <xdr:clientData/>
  </xdr:twoCellAnchor>
  <xdr:twoCellAnchor>
    <xdr:from>
      <xdr:col>3</xdr:col>
      <xdr:colOff>507019</xdr:colOff>
      <xdr:row>52</xdr:row>
      <xdr:rowOff>187512</xdr:rowOff>
    </xdr:from>
    <xdr:to>
      <xdr:col>5</xdr:col>
      <xdr:colOff>150929</xdr:colOff>
      <xdr:row>54</xdr:row>
      <xdr:rowOff>112777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88C659FF-2E0A-40A1-9E74-0829A62C61FE}"/>
            </a:ext>
          </a:extLst>
        </xdr:cNvPr>
        <xdr:cNvSpPr txBox="1"/>
      </xdr:nvSpPr>
      <xdr:spPr>
        <a:xfrm>
          <a:off x="2793019" y="10093512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115948</xdr:colOff>
      <xdr:row>51</xdr:row>
      <xdr:rowOff>71015</xdr:rowOff>
    </xdr:from>
    <xdr:to>
      <xdr:col>4</xdr:col>
      <xdr:colOff>433016</xdr:colOff>
      <xdr:row>53</xdr:row>
      <xdr:rowOff>16013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AB31B2E8-000C-4256-8FAB-CDF4B591E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63948" y="9786515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602268</xdr:colOff>
      <xdr:row>51</xdr:row>
      <xdr:rowOff>81739</xdr:rowOff>
    </xdr:from>
    <xdr:to>
      <xdr:col>5</xdr:col>
      <xdr:colOff>46486</xdr:colOff>
      <xdr:row>54</xdr:row>
      <xdr:rowOff>80120</xdr:rowOff>
    </xdr:to>
    <xdr:sp macro="" textlink="">
      <xdr:nvSpPr>
        <xdr:cNvPr id="54" name="Rectángulo 5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9799E1C-9324-43FF-930C-1BFDA638311F}"/>
            </a:ext>
          </a:extLst>
        </xdr:cNvPr>
        <xdr:cNvSpPr/>
      </xdr:nvSpPr>
      <xdr:spPr>
        <a:xfrm>
          <a:off x="2888268" y="9797239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552450</xdr:colOff>
      <xdr:row>51</xdr:row>
      <xdr:rowOff>2389</xdr:rowOff>
    </xdr:from>
    <xdr:to>
      <xdr:col>3</xdr:col>
      <xdr:colOff>469286</xdr:colOff>
      <xdr:row>54</xdr:row>
      <xdr:rowOff>103798</xdr:rowOff>
    </xdr:to>
    <xdr:sp macro="" textlink="">
      <xdr:nvSpPr>
        <xdr:cNvPr id="57" name="Rectángulo 5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E7B76BA-A0E9-4C8E-A7AC-243D22FE93C8}"/>
            </a:ext>
          </a:extLst>
        </xdr:cNvPr>
        <xdr:cNvSpPr/>
      </xdr:nvSpPr>
      <xdr:spPr>
        <a:xfrm>
          <a:off x="2076450" y="9717889"/>
          <a:ext cx="67883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118696</xdr:colOff>
      <xdr:row>52</xdr:row>
      <xdr:rowOff>177987</xdr:rowOff>
    </xdr:from>
    <xdr:to>
      <xdr:col>7</xdr:col>
      <xdr:colOff>52754</xdr:colOff>
      <xdr:row>54</xdr:row>
      <xdr:rowOff>103252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105435AC-7D74-44CB-89C7-9B030DD7011B}"/>
            </a:ext>
          </a:extLst>
        </xdr:cNvPr>
        <xdr:cNvSpPr txBox="1"/>
      </xdr:nvSpPr>
      <xdr:spPr>
        <a:xfrm>
          <a:off x="3928696" y="10083987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669594</xdr:colOff>
      <xdr:row>56</xdr:row>
      <xdr:rowOff>27501</xdr:rowOff>
    </xdr:from>
    <xdr:to>
      <xdr:col>6</xdr:col>
      <xdr:colOff>267594</xdr:colOff>
      <xdr:row>58</xdr:row>
      <xdr:rowOff>6500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A583811F-9DD5-4003-8868-EB13BE07A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9594" y="10695501"/>
          <a:ext cx="360000" cy="359999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58</xdr:row>
      <xdr:rowOff>0</xdr:rowOff>
    </xdr:from>
    <xdr:to>
      <xdr:col>6</xdr:col>
      <xdr:colOff>695325</xdr:colOff>
      <xdr:row>60</xdr:row>
      <xdr:rowOff>76199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6888AA0C-2818-4DB4-9903-41B0143D6C57}"/>
            </a:ext>
          </a:extLst>
        </xdr:cNvPr>
        <xdr:cNvSpPr txBox="1"/>
      </xdr:nvSpPr>
      <xdr:spPr>
        <a:xfrm>
          <a:off x="4000500" y="11049000"/>
          <a:ext cx="12668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Pronosticar ventas futuro negocio</a:t>
          </a:r>
        </a:p>
      </xdr:txBody>
    </xdr:sp>
    <xdr:clientData/>
  </xdr:twoCellAnchor>
  <xdr:twoCellAnchor>
    <xdr:from>
      <xdr:col>0</xdr:col>
      <xdr:colOff>322607</xdr:colOff>
      <xdr:row>42</xdr:row>
      <xdr:rowOff>167866</xdr:rowOff>
    </xdr:from>
    <xdr:to>
      <xdr:col>5</xdr:col>
      <xdr:colOff>542925</xdr:colOff>
      <xdr:row>46</xdr:row>
      <xdr:rowOff>101192</xdr:rowOff>
    </xdr:to>
    <xdr:sp macro="" textlink="">
      <xdr:nvSpPr>
        <xdr:cNvPr id="61" name="Step" descr="Here’s how to use the fill handle in Excel:">
          <a:extLst>
            <a:ext uri="{FF2B5EF4-FFF2-40B4-BE49-F238E27FC236}">
              <a16:creationId xmlns:a16="http://schemas.microsoft.com/office/drawing/2014/main" id="{F110DF69-E1E3-42E3-8B2C-FB8FB2C07321}"/>
            </a:ext>
          </a:extLst>
        </xdr:cNvPr>
        <xdr:cNvSpPr txBox="1"/>
      </xdr:nvSpPr>
      <xdr:spPr>
        <a:xfrm>
          <a:off x="322607" y="8168866"/>
          <a:ext cx="4030318" cy="695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los negocios mostrados como ejemplo. </a:t>
          </a:r>
          <a:r>
            <a:rPr lang="en-US" sz="1100" b="0" i="0" kern="12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 omite su marca y características identificatorias para proteger su privacidad.</a:t>
          </a: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85000"/>
                <a:lumOff val="15000"/>
              </a:schemeClr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1</xdr:col>
      <xdr:colOff>752474</xdr:colOff>
      <xdr:row>47</xdr:row>
      <xdr:rowOff>11676</xdr:rowOff>
    </xdr:from>
    <xdr:to>
      <xdr:col>5</xdr:col>
      <xdr:colOff>619125</xdr:colOff>
      <xdr:row>50</xdr:row>
      <xdr:rowOff>9896</xdr:rowOff>
    </xdr:to>
    <xdr:sp macro="" textlink="">
      <xdr:nvSpPr>
        <xdr:cNvPr id="62" name="Step" descr="Here’s how to use the fill handle in Excel:">
          <a:extLst>
            <a:ext uri="{FF2B5EF4-FFF2-40B4-BE49-F238E27FC236}">
              <a16:creationId xmlns:a16="http://schemas.microsoft.com/office/drawing/2014/main" id="{92C2229C-6ECD-4C2E-A565-0C9DDBD22205}"/>
            </a:ext>
          </a:extLst>
        </xdr:cNvPr>
        <xdr:cNvSpPr txBox="1"/>
      </xdr:nvSpPr>
      <xdr:spPr>
        <a:xfrm>
          <a:off x="1514474" y="8965176"/>
          <a:ext cx="2914651" cy="569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209550</xdr:colOff>
      <xdr:row>47</xdr:row>
      <xdr:rowOff>74255</xdr:rowOff>
    </xdr:from>
    <xdr:to>
      <xdr:col>1</xdr:col>
      <xdr:colOff>647700</xdr:colOff>
      <xdr:row>49</xdr:row>
      <xdr:rowOff>145549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709E97C6-8C1D-43E4-B231-FED963736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027755"/>
          <a:ext cx="1200150" cy="452294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39</xdr:row>
      <xdr:rowOff>73332</xdr:rowOff>
    </xdr:from>
    <xdr:to>
      <xdr:col>5</xdr:col>
      <xdr:colOff>419100</xdr:colOff>
      <xdr:row>41</xdr:row>
      <xdr:rowOff>155696</xdr:rowOff>
    </xdr:to>
    <xdr:sp macro="" textlink="">
      <xdr:nvSpPr>
        <xdr:cNvPr id="64" name="Step" descr="Here’s how to use the fill handle in Excel:">
          <a:extLst>
            <a:ext uri="{FF2B5EF4-FFF2-40B4-BE49-F238E27FC236}">
              <a16:creationId xmlns:a16="http://schemas.microsoft.com/office/drawing/2014/main" id="{96317796-DFEA-451C-8B1E-6D9B23D4DC3E}"/>
            </a:ext>
          </a:extLst>
        </xdr:cNvPr>
        <xdr:cNvSpPr txBox="1"/>
      </xdr:nvSpPr>
      <xdr:spPr>
        <a:xfrm>
          <a:off x="381000" y="7502832"/>
          <a:ext cx="3848100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bg2">
                  <a:lumMod val="10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5</xdr:col>
      <xdr:colOff>276534</xdr:colOff>
      <xdr:row>55</xdr:row>
      <xdr:rowOff>107643</xdr:rowOff>
    </xdr:from>
    <xdr:to>
      <xdr:col>6</xdr:col>
      <xdr:colOff>665726</xdr:colOff>
      <xdr:row>60</xdr:row>
      <xdr:rowOff>50287</xdr:rowOff>
    </xdr:to>
    <xdr:sp macro="" textlink="">
      <xdr:nvSpPr>
        <xdr:cNvPr id="65" name="Rectángulo 6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6F38F64-578D-4C4C-B751-E9B2C75F5ECC}"/>
            </a:ext>
          </a:extLst>
        </xdr:cNvPr>
        <xdr:cNvSpPr/>
      </xdr:nvSpPr>
      <xdr:spPr>
        <a:xfrm>
          <a:off x="4086534" y="10585143"/>
          <a:ext cx="1151192" cy="89514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190500</xdr:colOff>
      <xdr:row>0</xdr:row>
      <xdr:rowOff>76339</xdr:rowOff>
    </xdr:from>
    <xdr:to>
      <xdr:col>1</xdr:col>
      <xdr:colOff>123685</xdr:colOff>
      <xdr:row>4</xdr:row>
      <xdr:rowOff>9524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11067CF-49D2-EAAB-D4F5-9B8D64F97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339"/>
          <a:ext cx="695185" cy="69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266446</xdr:colOff>
      <xdr:row>23</xdr:row>
      <xdr:rowOff>80657</xdr:rowOff>
    </xdr:from>
    <xdr:to>
      <xdr:col>12</xdr:col>
      <xdr:colOff>668613</xdr:colOff>
      <xdr:row>39</xdr:row>
      <xdr:rowOff>32868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98594</xdr:colOff>
      <xdr:row>4</xdr:row>
      <xdr:rowOff>117230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272398</xdr:colOff>
      <xdr:row>4</xdr:row>
      <xdr:rowOff>12892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75501</xdr:colOff>
      <xdr:row>4</xdr:row>
      <xdr:rowOff>15529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3771201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3771201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 editAs="oneCell">
    <xdr:from>
      <xdr:col>3</xdr:col>
      <xdr:colOff>289985</xdr:colOff>
      <xdr:row>0</xdr:row>
      <xdr:rowOff>51858</xdr:rowOff>
    </xdr:from>
    <xdr:to>
      <xdr:col>3</xdr:col>
      <xdr:colOff>773954</xdr:colOff>
      <xdr:row>1</xdr:row>
      <xdr:rowOff>203619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B11FA9-28F0-4FA4-BFF3-E1E40CD94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568" y="51858"/>
          <a:ext cx="483969" cy="50101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228602</xdr:colOff>
      <xdr:row>13</xdr:row>
      <xdr:rowOff>0</xdr:rowOff>
    </xdr:from>
    <xdr:to>
      <xdr:col>9</xdr:col>
      <xdr:colOff>695326</xdr:colOff>
      <xdr:row>14</xdr:row>
      <xdr:rowOff>276224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AC56977-3487-8CD6-31A5-075657C1D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7" y="2105026"/>
          <a:ext cx="466724" cy="466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1265908</xdr:colOff>
      <xdr:row>26</xdr:row>
      <xdr:rowOff>48795</xdr:rowOff>
    </xdr:from>
    <xdr:to>
      <xdr:col>14</xdr:col>
      <xdr:colOff>1095375</xdr:colOff>
      <xdr:row>40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EB529F3-A020-4C6A-B0CD-58AE44948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98594</xdr:colOff>
      <xdr:row>4</xdr:row>
      <xdr:rowOff>117230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37A3369E-BD01-44E3-AA25-8FD8CB78F0B4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37A3369E-BD01-44E3-AA25-8FD8CB78F0B4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272398</xdr:colOff>
      <xdr:row>4</xdr:row>
      <xdr:rowOff>12892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19C98D1-182D-4A05-835F-C03A9D44B12E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19C98D1-182D-4A05-835F-C03A9D44B12E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75501</xdr:colOff>
      <xdr:row>4</xdr:row>
      <xdr:rowOff>15529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A46CE0E-FA46-4B06-897E-21A20F3AED48}"/>
                </a:ext>
              </a:extLst>
            </xdr:cNvPr>
            <xdr:cNvSpPr txBox="1"/>
          </xdr:nvSpPr>
          <xdr:spPr>
            <a:xfrm>
              <a:off x="3771201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A46CE0E-FA46-4B06-897E-21A20F3AED48}"/>
                </a:ext>
              </a:extLst>
            </xdr:cNvPr>
            <xdr:cNvSpPr txBox="1"/>
          </xdr:nvSpPr>
          <xdr:spPr>
            <a:xfrm>
              <a:off x="3771201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 editAs="oneCell">
    <xdr:from>
      <xdr:col>3</xdr:col>
      <xdr:colOff>289985</xdr:colOff>
      <xdr:row>0</xdr:row>
      <xdr:rowOff>51858</xdr:rowOff>
    </xdr:from>
    <xdr:to>
      <xdr:col>3</xdr:col>
      <xdr:colOff>773954</xdr:colOff>
      <xdr:row>1</xdr:row>
      <xdr:rowOff>203619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78EA6FC-C46F-48B5-A3FA-456BA33D2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5685" y="51858"/>
          <a:ext cx="483969" cy="504186"/>
        </a:xfrm>
        <a:prstGeom prst="rect">
          <a:avLst/>
        </a:prstGeom>
      </xdr:spPr>
    </xdr:pic>
    <xdr:clientData/>
  </xdr:twoCellAnchor>
  <xdr:twoCellAnchor>
    <xdr:from>
      <xdr:col>9</xdr:col>
      <xdr:colOff>244931</xdr:colOff>
      <xdr:row>96</xdr:row>
      <xdr:rowOff>130968</xdr:rowOff>
    </xdr:from>
    <xdr:to>
      <xdr:col>15</xdr:col>
      <xdr:colOff>595312</xdr:colOff>
      <xdr:row>110</xdr:row>
      <xdr:rowOff>32318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1513C4A-4671-D6B4-4B33-E75974595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244931</xdr:colOff>
      <xdr:row>132</xdr:row>
      <xdr:rowOff>130968</xdr:rowOff>
    </xdr:from>
    <xdr:to>
      <xdr:col>15</xdr:col>
      <xdr:colOff>547687</xdr:colOff>
      <xdr:row>146</xdr:row>
      <xdr:rowOff>32318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5CD22A2-49BD-4D65-83AA-DC49243C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244931</xdr:colOff>
      <xdr:row>168</xdr:row>
      <xdr:rowOff>130968</xdr:rowOff>
    </xdr:from>
    <xdr:to>
      <xdr:col>15</xdr:col>
      <xdr:colOff>595312</xdr:colOff>
      <xdr:row>182</xdr:row>
      <xdr:rowOff>32318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368F4F9-4704-4E60-B9AD-3E240A7AF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244931</xdr:colOff>
      <xdr:row>204</xdr:row>
      <xdr:rowOff>130968</xdr:rowOff>
    </xdr:from>
    <xdr:to>
      <xdr:col>15</xdr:col>
      <xdr:colOff>595312</xdr:colOff>
      <xdr:row>218</xdr:row>
      <xdr:rowOff>32318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C64375-C091-42A5-911E-9DF49D97B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142875</xdr:colOff>
      <xdr:row>11</xdr:row>
      <xdr:rowOff>171450</xdr:rowOff>
    </xdr:from>
    <xdr:to>
      <xdr:col>9</xdr:col>
      <xdr:colOff>609599</xdr:colOff>
      <xdr:row>14</xdr:row>
      <xdr:rowOff>66674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A6D94DE-FC3F-4FFA-8598-156396DF5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2095500"/>
          <a:ext cx="466724" cy="466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98594</xdr:colOff>
      <xdr:row>4</xdr:row>
      <xdr:rowOff>117230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F850012-1C69-4A46-8B75-C2FCBA306264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F850012-1C69-4A46-8B75-C2FCBA306264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272398</xdr:colOff>
      <xdr:row>4</xdr:row>
      <xdr:rowOff>12892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F929A27-B425-40F6-8541-8BE44FB07A0C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F929A27-B425-40F6-8541-8BE44FB07A0C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75501</xdr:colOff>
      <xdr:row>4</xdr:row>
      <xdr:rowOff>15529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A59386F-D596-4471-95CD-23319EFD38DA}"/>
                </a:ext>
              </a:extLst>
            </xdr:cNvPr>
            <xdr:cNvSpPr txBox="1"/>
          </xdr:nvSpPr>
          <xdr:spPr>
            <a:xfrm>
              <a:off x="395217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A59386F-D596-4471-95CD-23319EFD38DA}"/>
                </a:ext>
              </a:extLst>
            </xdr:cNvPr>
            <xdr:cNvSpPr txBox="1"/>
          </xdr:nvSpPr>
          <xdr:spPr>
            <a:xfrm>
              <a:off x="395217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 editAs="oneCell">
    <xdr:from>
      <xdr:col>3</xdr:col>
      <xdr:colOff>289985</xdr:colOff>
      <xdr:row>0</xdr:row>
      <xdr:rowOff>51858</xdr:rowOff>
    </xdr:from>
    <xdr:to>
      <xdr:col>3</xdr:col>
      <xdr:colOff>773954</xdr:colOff>
      <xdr:row>1</xdr:row>
      <xdr:rowOff>203619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BE2AD8D-3110-4654-9F6B-05088D291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6660" y="51858"/>
          <a:ext cx="483969" cy="504186"/>
        </a:xfrm>
        <a:prstGeom prst="rect">
          <a:avLst/>
        </a:prstGeom>
      </xdr:spPr>
    </xdr:pic>
    <xdr:clientData/>
  </xdr:twoCellAnchor>
  <xdr:twoCellAnchor>
    <xdr:from>
      <xdr:col>7</xdr:col>
      <xdr:colOff>517073</xdr:colOff>
      <xdr:row>108</xdr:row>
      <xdr:rowOff>95250</xdr:rowOff>
    </xdr:from>
    <xdr:to>
      <xdr:col>13</xdr:col>
      <xdr:colOff>217715</xdr:colOff>
      <xdr:row>123</xdr:row>
      <xdr:rowOff>68036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D64D051-71F4-49A5-A495-78270AA20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244929</xdr:colOff>
      <xdr:row>166</xdr:row>
      <xdr:rowOff>122465</xdr:rowOff>
    </xdr:from>
    <xdr:to>
      <xdr:col>26</xdr:col>
      <xdr:colOff>830035</xdr:colOff>
      <xdr:row>179</xdr:row>
      <xdr:rowOff>122464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8D72A7F-505A-4771-A493-D237848B7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244929</xdr:colOff>
      <xdr:row>211</xdr:row>
      <xdr:rowOff>122465</xdr:rowOff>
    </xdr:from>
    <xdr:to>
      <xdr:col>26</xdr:col>
      <xdr:colOff>830035</xdr:colOff>
      <xdr:row>224</xdr:row>
      <xdr:rowOff>122464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F32BDD1-8711-48AA-B9C7-DEB5209A0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244929</xdr:colOff>
      <xdr:row>256</xdr:row>
      <xdr:rowOff>122465</xdr:rowOff>
    </xdr:from>
    <xdr:to>
      <xdr:col>26</xdr:col>
      <xdr:colOff>830035</xdr:colOff>
      <xdr:row>269</xdr:row>
      <xdr:rowOff>122464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DF11BB9C-878E-4B62-B0E4-73B2F034F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244929</xdr:colOff>
      <xdr:row>301</xdr:row>
      <xdr:rowOff>122465</xdr:rowOff>
    </xdr:from>
    <xdr:to>
      <xdr:col>26</xdr:col>
      <xdr:colOff>830035</xdr:colOff>
      <xdr:row>314</xdr:row>
      <xdr:rowOff>122464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6FDA5A9B-843B-45C2-B741-ACD543367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314325</xdr:colOff>
      <xdr:row>14</xdr:row>
      <xdr:rowOff>38100</xdr:rowOff>
    </xdr:from>
    <xdr:to>
      <xdr:col>8</xdr:col>
      <xdr:colOff>781049</xdr:colOff>
      <xdr:row>15</xdr:row>
      <xdr:rowOff>209549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A0AD78-D10C-47E4-A4B9-BBCA1FC98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2343150"/>
          <a:ext cx="466724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266446</xdr:colOff>
      <xdr:row>23</xdr:row>
      <xdr:rowOff>80657</xdr:rowOff>
    </xdr:from>
    <xdr:to>
      <xdr:col>12</xdr:col>
      <xdr:colOff>668613</xdr:colOff>
      <xdr:row>39</xdr:row>
      <xdr:rowOff>32868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1B4C75A-700B-41DD-8097-2CE1B341B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98594</xdr:colOff>
      <xdr:row>4</xdr:row>
      <xdr:rowOff>117230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02B783E-389C-4253-BD3C-C0051CD400E9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02B783E-389C-4253-BD3C-C0051CD400E9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272398</xdr:colOff>
      <xdr:row>4</xdr:row>
      <xdr:rowOff>12892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795EF44-BD8C-40B6-A936-39B42B9B63E6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795EF44-BD8C-40B6-A936-39B42B9B63E6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75501</xdr:colOff>
      <xdr:row>4</xdr:row>
      <xdr:rowOff>15529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888000D-C61E-4EA1-8B51-2A6C893D78B2}"/>
                </a:ext>
              </a:extLst>
            </xdr:cNvPr>
            <xdr:cNvSpPr txBox="1"/>
          </xdr:nvSpPr>
          <xdr:spPr>
            <a:xfrm>
              <a:off x="397122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888000D-C61E-4EA1-8B51-2A6C893D78B2}"/>
                </a:ext>
              </a:extLst>
            </xdr:cNvPr>
            <xdr:cNvSpPr txBox="1"/>
          </xdr:nvSpPr>
          <xdr:spPr>
            <a:xfrm>
              <a:off x="397122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 editAs="oneCell">
    <xdr:from>
      <xdr:col>3</xdr:col>
      <xdr:colOff>289985</xdr:colOff>
      <xdr:row>0</xdr:row>
      <xdr:rowOff>51858</xdr:rowOff>
    </xdr:from>
    <xdr:to>
      <xdr:col>3</xdr:col>
      <xdr:colOff>773954</xdr:colOff>
      <xdr:row>1</xdr:row>
      <xdr:rowOff>203619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8DC75F8-C0BF-4DC0-B47C-F3ED3613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710" y="51858"/>
          <a:ext cx="483969" cy="504186"/>
        </a:xfrm>
        <a:prstGeom prst="rect">
          <a:avLst/>
        </a:prstGeom>
      </xdr:spPr>
    </xdr:pic>
    <xdr:clientData/>
  </xdr:twoCellAnchor>
  <xdr:twoCellAnchor editAs="oneCell">
    <xdr:from>
      <xdr:col>9</xdr:col>
      <xdr:colOff>145677</xdr:colOff>
      <xdr:row>13</xdr:row>
      <xdr:rowOff>33618</xdr:rowOff>
    </xdr:from>
    <xdr:to>
      <xdr:col>9</xdr:col>
      <xdr:colOff>612401</xdr:colOff>
      <xdr:row>15</xdr:row>
      <xdr:rowOff>18489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7C81B05-EE9A-4ECB-ADE7-268B4A7D7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8589" y="2767853"/>
          <a:ext cx="466724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340181</xdr:colOff>
      <xdr:row>56</xdr:row>
      <xdr:rowOff>95250</xdr:rowOff>
    </xdr:from>
    <xdr:to>
      <xdr:col>15</xdr:col>
      <xdr:colOff>583406</xdr:colOff>
      <xdr:row>70</xdr:row>
      <xdr:rowOff>32319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984FDB-6342-4AE6-A1E3-A080B194E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98594</xdr:colOff>
      <xdr:row>4</xdr:row>
      <xdr:rowOff>117230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D0DC6EE9-00EA-4F1F-A79F-EA731C6E2637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D0DC6EE9-00EA-4F1F-A79F-EA731C6E2637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272398</xdr:colOff>
      <xdr:row>4</xdr:row>
      <xdr:rowOff>12892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8BDA751-DA5D-47A7-94E6-B7A3F80B1D81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8BDA751-DA5D-47A7-94E6-B7A3F80B1D81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75501</xdr:colOff>
      <xdr:row>4</xdr:row>
      <xdr:rowOff>15529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811FA9D-5BC3-4919-8B80-C1248E698E3F}"/>
                </a:ext>
              </a:extLst>
            </xdr:cNvPr>
            <xdr:cNvSpPr txBox="1"/>
          </xdr:nvSpPr>
          <xdr:spPr>
            <a:xfrm>
              <a:off x="395217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811FA9D-5BC3-4919-8B80-C1248E698E3F}"/>
                </a:ext>
              </a:extLst>
            </xdr:cNvPr>
            <xdr:cNvSpPr txBox="1"/>
          </xdr:nvSpPr>
          <xdr:spPr>
            <a:xfrm>
              <a:off x="395217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 editAs="oneCell">
    <xdr:from>
      <xdr:col>3</xdr:col>
      <xdr:colOff>611453</xdr:colOff>
      <xdr:row>0</xdr:row>
      <xdr:rowOff>99483</xdr:rowOff>
    </xdr:from>
    <xdr:to>
      <xdr:col>4</xdr:col>
      <xdr:colOff>83390</xdr:colOff>
      <xdr:row>2</xdr:row>
      <xdr:rowOff>1213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5BD900-641C-4743-8242-EF7ECD918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7109" y="99483"/>
          <a:ext cx="483969" cy="508949"/>
        </a:xfrm>
        <a:prstGeom prst="rect">
          <a:avLst/>
        </a:prstGeom>
      </xdr:spPr>
    </xdr:pic>
    <xdr:clientData/>
  </xdr:twoCellAnchor>
  <xdr:twoCellAnchor>
    <xdr:from>
      <xdr:col>9</xdr:col>
      <xdr:colOff>244931</xdr:colOff>
      <xdr:row>93</xdr:row>
      <xdr:rowOff>130968</xdr:rowOff>
    </xdr:from>
    <xdr:to>
      <xdr:col>15</xdr:col>
      <xdr:colOff>595312</xdr:colOff>
      <xdr:row>107</xdr:row>
      <xdr:rowOff>32318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C172E17-1E2B-413F-9D7C-3C909A34C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244931</xdr:colOff>
      <xdr:row>129</xdr:row>
      <xdr:rowOff>130968</xdr:rowOff>
    </xdr:from>
    <xdr:to>
      <xdr:col>15</xdr:col>
      <xdr:colOff>547687</xdr:colOff>
      <xdr:row>143</xdr:row>
      <xdr:rowOff>32318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7548238-92E4-40DC-9570-C161446CE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244931</xdr:colOff>
      <xdr:row>165</xdr:row>
      <xdr:rowOff>130968</xdr:rowOff>
    </xdr:from>
    <xdr:to>
      <xdr:col>15</xdr:col>
      <xdr:colOff>595312</xdr:colOff>
      <xdr:row>179</xdr:row>
      <xdr:rowOff>32318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33240DA-94D9-460D-A936-2BAF4B01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244931</xdr:colOff>
      <xdr:row>201</xdr:row>
      <xdr:rowOff>130968</xdr:rowOff>
    </xdr:from>
    <xdr:to>
      <xdr:col>15</xdr:col>
      <xdr:colOff>595312</xdr:colOff>
      <xdr:row>215</xdr:row>
      <xdr:rowOff>32318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6018592-820D-4ADC-806B-103AB8731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11906</xdr:colOff>
      <xdr:row>13</xdr:row>
      <xdr:rowOff>142875</xdr:rowOff>
    </xdr:from>
    <xdr:to>
      <xdr:col>9</xdr:col>
      <xdr:colOff>478630</xdr:colOff>
      <xdr:row>15</xdr:row>
      <xdr:rowOff>121443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73A7DFA-D0DF-48BF-98EA-32B6B4389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643188"/>
          <a:ext cx="466724" cy="4667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98594</xdr:colOff>
      <xdr:row>4</xdr:row>
      <xdr:rowOff>117230</xdr:rowOff>
    </xdr:from>
    <xdr:ext cx="7026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91D66599-4B44-4CA3-BAD6-458764AB656D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ES" sz="1100" i="1">
                        <a:latin typeface="Cambria Math" panose="02040503050406030204" pitchFamily="18" charset="0"/>
                      </a:rPr>
                      <m:t>𝑏𝑥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91D66599-4B44-4CA3-BAD6-458764AB656D}"/>
                </a:ext>
              </a:extLst>
            </xdr:cNvPr>
            <xdr:cNvSpPr txBox="1"/>
          </xdr:nvSpPr>
          <xdr:spPr>
            <a:xfrm>
              <a:off x="98594" y="907805"/>
              <a:ext cx="7026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𝑦=𝑎+𝑏𝑥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</xdr:col>
      <xdr:colOff>272398</xdr:colOff>
      <xdr:row>4</xdr:row>
      <xdr:rowOff>12892</xdr:rowOff>
    </xdr:from>
    <xdr:ext cx="1318502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8716C04-D52F-4CDC-A43E-D5008CB9A2F8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⋅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grow m:val="on"/>
                                    <m:subHide m:val="on"/>
                                    <m:supHide m:val="on"/>
                                    <m:ctrlP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S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8716C04-D52F-4CDC-A43E-D5008CB9A2F8}"/>
                </a:ext>
              </a:extLst>
            </xdr:cNvPr>
            <xdr:cNvSpPr txBox="1"/>
          </xdr:nvSpPr>
          <xdr:spPr>
            <a:xfrm>
              <a:off x="1586848" y="803467"/>
              <a:ext cx="1318502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𝑏=(𝑁𝛴𝑥𝑦−∑128▒𝑥⋅∑128▒𝑦)/(𝑁𝛴𝑥^2−(∑128▒𝑥)^2 )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3</xdr:col>
      <xdr:colOff>75501</xdr:colOff>
      <xdr:row>4</xdr:row>
      <xdr:rowOff>15529</xdr:rowOff>
    </xdr:from>
    <xdr:ext cx="911724" cy="326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B22C73B-C8C0-42A1-8740-FCE7AA38835C}"/>
                </a:ext>
              </a:extLst>
            </xdr:cNvPr>
            <xdr:cNvSpPr txBox="1"/>
          </xdr:nvSpPr>
          <xdr:spPr>
            <a:xfrm>
              <a:off x="395217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S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nary>
                        <m:r>
                          <a:rPr lang="es-ES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𝛴</m:t>
                        </m:r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es-ES" sz="1100" i="1">
                            <a:latin typeface="Cambria Math" panose="020405030504060302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B22C73B-C8C0-42A1-8740-FCE7AA38835C}"/>
                </a:ext>
              </a:extLst>
            </xdr:cNvPr>
            <xdr:cNvSpPr txBox="1"/>
          </xdr:nvSpPr>
          <xdr:spPr>
            <a:xfrm>
              <a:off x="3952176" y="806104"/>
              <a:ext cx="911724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latin typeface="Cambria Math" panose="02040503050406030204" pitchFamily="18" charset="0"/>
                </a:rPr>
                <a:t>𝑎=(∑128▒𝑦−𝑏𝛴𝑥)/𝑁</a:t>
              </a:r>
              <a:endParaRPr lang="es-ES" sz="1100"/>
            </a:p>
          </xdr:txBody>
        </xdr:sp>
      </mc:Fallback>
    </mc:AlternateContent>
    <xdr:clientData/>
  </xdr:oneCellAnchor>
  <xdr:twoCellAnchor editAs="oneCell">
    <xdr:from>
      <xdr:col>3</xdr:col>
      <xdr:colOff>289985</xdr:colOff>
      <xdr:row>0</xdr:row>
      <xdr:rowOff>51858</xdr:rowOff>
    </xdr:from>
    <xdr:to>
      <xdr:col>3</xdr:col>
      <xdr:colOff>773954</xdr:colOff>
      <xdr:row>1</xdr:row>
      <xdr:rowOff>203619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9D61E0-31B7-435B-BEF9-AD30F960E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6660" y="51858"/>
          <a:ext cx="483969" cy="504186"/>
        </a:xfrm>
        <a:prstGeom prst="rect">
          <a:avLst/>
        </a:prstGeom>
      </xdr:spPr>
    </xdr:pic>
    <xdr:clientData/>
  </xdr:twoCellAnchor>
  <xdr:twoCellAnchor>
    <xdr:from>
      <xdr:col>7</xdr:col>
      <xdr:colOff>517073</xdr:colOff>
      <xdr:row>108</xdr:row>
      <xdr:rowOff>95250</xdr:rowOff>
    </xdr:from>
    <xdr:to>
      <xdr:col>13</xdr:col>
      <xdr:colOff>217715</xdr:colOff>
      <xdr:row>123</xdr:row>
      <xdr:rowOff>68036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482BA1A-6F52-42A3-B789-6479694CB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244929</xdr:colOff>
      <xdr:row>166</xdr:row>
      <xdr:rowOff>122465</xdr:rowOff>
    </xdr:from>
    <xdr:to>
      <xdr:col>26</xdr:col>
      <xdr:colOff>830035</xdr:colOff>
      <xdr:row>179</xdr:row>
      <xdr:rowOff>122464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1A783FA-B4FD-44F2-ABD6-EB6750A72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244929</xdr:colOff>
      <xdr:row>211</xdr:row>
      <xdr:rowOff>122465</xdr:rowOff>
    </xdr:from>
    <xdr:to>
      <xdr:col>26</xdr:col>
      <xdr:colOff>830035</xdr:colOff>
      <xdr:row>224</xdr:row>
      <xdr:rowOff>122464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91F89C9-7171-4733-84F9-23F451146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244929</xdr:colOff>
      <xdr:row>256</xdr:row>
      <xdr:rowOff>122465</xdr:rowOff>
    </xdr:from>
    <xdr:to>
      <xdr:col>26</xdr:col>
      <xdr:colOff>830035</xdr:colOff>
      <xdr:row>269</xdr:row>
      <xdr:rowOff>122464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A728595-53F1-48AB-9B70-1B5EF5A1B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244929</xdr:colOff>
      <xdr:row>301</xdr:row>
      <xdr:rowOff>122465</xdr:rowOff>
    </xdr:from>
    <xdr:to>
      <xdr:col>26</xdr:col>
      <xdr:colOff>830035</xdr:colOff>
      <xdr:row>314</xdr:row>
      <xdr:rowOff>122464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E7F8BDA-5D88-47D5-BE69-E2258BC0F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314325</xdr:colOff>
      <xdr:row>14</xdr:row>
      <xdr:rowOff>38100</xdr:rowOff>
    </xdr:from>
    <xdr:to>
      <xdr:col>8</xdr:col>
      <xdr:colOff>781049</xdr:colOff>
      <xdr:row>15</xdr:row>
      <xdr:rowOff>209548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9C8DFBB-19DE-468C-8D44-7A47F24E1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3038475"/>
          <a:ext cx="466724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62"/>
  <sheetViews>
    <sheetView zoomScaleNormal="100" workbookViewId="0">
      <selection activeCell="A7" sqref="A7"/>
    </sheetView>
  </sheetViews>
  <sheetFormatPr baseColWidth="10" defaultColWidth="11.42578125" defaultRowHeight="15" x14ac:dyDescent="0.25"/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ht="15" customHeight="1" x14ac:dyDescent="0.25">
      <c r="A26" s="3"/>
      <c r="B26" s="3"/>
      <c r="C26" s="3"/>
      <c r="D26" s="3"/>
      <c r="E26" s="3"/>
      <c r="F26" s="3"/>
      <c r="G26" s="3"/>
    </row>
    <row r="27" spans="1:7" ht="15" customHeight="1" x14ac:dyDescent="0.25">
      <c r="A27" s="3"/>
      <c r="B27" s="3"/>
      <c r="C27" s="3"/>
      <c r="D27" s="3"/>
      <c r="E27" s="3"/>
      <c r="F27" s="3"/>
      <c r="G27" s="3"/>
    </row>
    <row r="28" spans="1:7" ht="15" customHeight="1" x14ac:dyDescent="0.25">
      <c r="A28" s="3"/>
      <c r="B28" s="3"/>
      <c r="C28" s="3"/>
      <c r="D28" s="3"/>
      <c r="E28" s="3"/>
      <c r="F28" s="3"/>
      <c r="G28" s="3"/>
    </row>
    <row r="29" spans="1:7" ht="15" customHeight="1" x14ac:dyDescent="0.25">
      <c r="A29" s="3"/>
      <c r="B29" s="3"/>
      <c r="C29" s="3"/>
      <c r="D29" s="3"/>
      <c r="E29" s="3"/>
      <c r="F29" s="3"/>
      <c r="G29" s="3"/>
    </row>
    <row r="30" spans="1:7" ht="15" customHeight="1" x14ac:dyDescent="0.25">
      <c r="A30" s="3"/>
      <c r="B30" s="3"/>
      <c r="C30" s="3"/>
      <c r="D30" s="3"/>
      <c r="E30" s="3"/>
      <c r="F30" s="3"/>
      <c r="G30" s="3"/>
    </row>
    <row r="31" spans="1:7" ht="15" customHeight="1" x14ac:dyDescent="0.25">
      <c r="A31" s="3"/>
      <c r="B31" s="3"/>
      <c r="C31" s="3"/>
      <c r="D31" s="3"/>
      <c r="E31" s="3"/>
      <c r="F31" s="3"/>
      <c r="G31" s="3"/>
    </row>
    <row r="32" spans="1:7" ht="15" customHeight="1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K78"/>
  <sheetViews>
    <sheetView tabSelected="1"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9.7109375" customWidth="1"/>
    <col min="2" max="2" width="20.42578125" customWidth="1"/>
    <col min="3" max="3" width="18.28515625" customWidth="1"/>
    <col min="4" max="4" width="19" customWidth="1"/>
    <col min="5" max="5" width="20.42578125" customWidth="1"/>
    <col min="6" max="6" width="20" customWidth="1"/>
    <col min="7" max="7" width="16.5703125" bestFit="1" customWidth="1"/>
    <col min="8" max="8" width="19.85546875" customWidth="1"/>
    <col min="9" max="9" width="20.140625" customWidth="1"/>
    <col min="10" max="10" width="17.5703125" customWidth="1"/>
    <col min="11" max="11" width="16.7109375" bestFit="1" customWidth="1"/>
    <col min="12" max="12" width="19.5703125" bestFit="1" customWidth="1"/>
    <col min="13" max="13" width="16.7109375" bestFit="1" customWidth="1"/>
    <col min="14" max="14" width="18" bestFit="1" customWidth="1"/>
    <col min="15" max="15" width="20.7109375" bestFit="1" customWidth="1"/>
    <col min="16" max="16" width="17.42578125" bestFit="1" customWidth="1"/>
  </cols>
  <sheetData>
    <row r="1" spans="1:11" ht="27.75" customHeight="1" x14ac:dyDescent="0.25">
      <c r="A1" s="15" t="s">
        <v>8</v>
      </c>
      <c r="B1" s="16"/>
      <c r="C1" s="17"/>
      <c r="D1" s="18"/>
      <c r="E1" s="11"/>
      <c r="F1" s="11"/>
      <c r="G1" s="11"/>
      <c r="H1" s="12"/>
      <c r="I1" s="12"/>
      <c r="J1" s="12"/>
      <c r="K1" s="12"/>
    </row>
    <row r="2" spans="1:11" ht="19.5" thickBot="1" x14ac:dyDescent="0.3">
      <c r="A2" s="20" t="s">
        <v>9</v>
      </c>
      <c r="B2" s="19"/>
      <c r="C2" s="19"/>
      <c r="D2" s="19"/>
      <c r="E2" s="13"/>
      <c r="F2" s="13"/>
      <c r="G2" s="13"/>
      <c r="H2" s="14"/>
      <c r="I2" s="14"/>
      <c r="J2" s="14"/>
      <c r="K2" s="14"/>
    </row>
    <row r="3" spans="1:11" ht="19.5" thickTop="1" x14ac:dyDescent="0.25">
      <c r="A3" s="263"/>
      <c r="B3" s="264"/>
      <c r="C3" s="264"/>
      <c r="D3" s="264"/>
      <c r="E3" s="265"/>
      <c r="F3" s="265"/>
      <c r="G3" s="265"/>
      <c r="H3" s="266"/>
      <c r="I3" s="266"/>
      <c r="J3" s="266"/>
      <c r="K3" s="266"/>
    </row>
    <row r="4" spans="1:11" ht="18" customHeight="1" x14ac:dyDescent="0.25">
      <c r="A4" s="281" t="s">
        <v>110</v>
      </c>
      <c r="B4" s="1"/>
      <c r="C4" s="1"/>
      <c r="D4" s="1"/>
      <c r="E4" s="1"/>
      <c r="F4" s="1"/>
      <c r="G4" s="1"/>
      <c r="H4" s="10"/>
      <c r="I4" s="10"/>
      <c r="J4" s="10"/>
      <c r="K4" s="10"/>
    </row>
    <row r="5" spans="1:11" ht="15" customHeight="1" x14ac:dyDescent="0.3">
      <c r="A5" s="7"/>
      <c r="B5" s="8"/>
      <c r="C5" s="9"/>
      <c r="D5" s="9"/>
      <c r="E5" s="1"/>
      <c r="F5" s="1"/>
      <c r="G5" s="1"/>
      <c r="H5" s="10"/>
      <c r="I5" s="10"/>
      <c r="J5" s="10"/>
      <c r="K5" s="10"/>
    </row>
    <row r="6" spans="1:11" ht="15" customHeight="1" x14ac:dyDescent="0.3">
      <c r="A6" s="7"/>
      <c r="B6" s="8"/>
      <c r="C6" s="9"/>
      <c r="D6" s="9"/>
      <c r="E6" s="1"/>
      <c r="F6" s="1"/>
      <c r="G6" s="1"/>
      <c r="H6" s="10"/>
      <c r="I6" s="10"/>
      <c r="J6" s="10"/>
      <c r="K6" s="10"/>
    </row>
    <row r="7" spans="1:11" ht="29.25" customHeight="1" x14ac:dyDescent="0.25">
      <c r="A7" s="267" t="s">
        <v>18</v>
      </c>
      <c r="B7" s="21"/>
      <c r="C7" s="21"/>
      <c r="D7" s="21"/>
      <c r="E7" s="21"/>
      <c r="F7" s="21"/>
      <c r="G7" s="1"/>
      <c r="H7" s="10"/>
      <c r="I7" s="10"/>
      <c r="J7" s="10"/>
      <c r="K7" s="10"/>
    </row>
    <row r="8" spans="1:11" x14ac:dyDescent="0.25">
      <c r="A8" s="268" t="s">
        <v>111</v>
      </c>
      <c r="B8" s="21"/>
      <c r="C8" s="21"/>
      <c r="D8" s="21"/>
      <c r="E8" s="21"/>
      <c r="F8" s="21"/>
      <c r="G8" s="1"/>
      <c r="H8" s="10"/>
      <c r="I8" s="10"/>
      <c r="J8" s="10"/>
      <c r="K8" s="10"/>
    </row>
    <row r="9" spans="1:11" x14ac:dyDescent="0.25">
      <c r="A9" s="268" t="s">
        <v>112</v>
      </c>
      <c r="B9" s="21"/>
      <c r="C9" s="21"/>
      <c r="D9" s="21"/>
      <c r="E9" s="21"/>
      <c r="F9" s="21"/>
      <c r="G9" s="1"/>
      <c r="H9" s="10"/>
      <c r="I9" s="10"/>
      <c r="J9" s="10"/>
      <c r="K9" s="10"/>
    </row>
    <row r="10" spans="1:11" x14ac:dyDescent="0.25">
      <c r="A10" s="268" t="s">
        <v>115</v>
      </c>
      <c r="B10" s="21"/>
      <c r="C10" s="21"/>
      <c r="D10" s="21"/>
      <c r="E10" s="21"/>
      <c r="F10" s="21"/>
      <c r="G10" s="1"/>
      <c r="H10" s="10"/>
      <c r="I10" s="10"/>
      <c r="J10" s="10"/>
      <c r="K10" s="10"/>
    </row>
    <row r="11" spans="1:11" x14ac:dyDescent="0.25">
      <c r="A11" s="268" t="s">
        <v>116</v>
      </c>
      <c r="B11" s="21"/>
      <c r="C11" s="21"/>
      <c r="D11" s="21"/>
      <c r="E11" s="21"/>
      <c r="F11" s="21"/>
      <c r="G11" s="1"/>
      <c r="H11" s="10"/>
      <c r="I11" s="10"/>
      <c r="J11" s="10"/>
      <c r="K11" s="10"/>
    </row>
    <row r="12" spans="1:11" x14ac:dyDescent="0.25">
      <c r="A12" s="282" t="s">
        <v>120</v>
      </c>
      <c r="B12" s="21"/>
      <c r="C12" s="21"/>
      <c r="D12" s="21"/>
      <c r="E12" s="21"/>
      <c r="F12" s="21"/>
      <c r="G12" s="1"/>
      <c r="H12" s="10"/>
      <c r="I12" s="10"/>
      <c r="J12" s="10"/>
      <c r="K12" s="10"/>
    </row>
    <row r="13" spans="1:11" x14ac:dyDescent="0.25">
      <c r="A13" s="21"/>
      <c r="B13" s="21"/>
      <c r="C13" s="21"/>
      <c r="D13" s="21"/>
      <c r="E13" s="21"/>
      <c r="F13" s="21"/>
      <c r="G13" s="1"/>
      <c r="H13" s="10"/>
      <c r="I13" s="10"/>
      <c r="J13" s="10"/>
      <c r="K13" s="10"/>
    </row>
    <row r="14" spans="1:11" x14ac:dyDescent="0.25">
      <c r="A14" s="1"/>
      <c r="B14" s="1"/>
      <c r="C14" s="1"/>
      <c r="D14" s="1"/>
      <c r="E14" s="1"/>
      <c r="F14" s="1"/>
      <c r="G14" s="1"/>
      <c r="H14" s="10"/>
      <c r="I14" s="10"/>
      <c r="J14" s="10"/>
      <c r="K14" s="10"/>
    </row>
    <row r="15" spans="1:11" ht="23.25" customHeight="1" x14ac:dyDescent="0.3">
      <c r="A15" s="70" t="s">
        <v>10</v>
      </c>
      <c r="B15" s="71"/>
      <c r="C15" s="72"/>
      <c r="D15" s="78" t="s">
        <v>13</v>
      </c>
      <c r="E15" s="1"/>
      <c r="F15" s="1"/>
      <c r="G15" s="1"/>
      <c r="H15" s="1"/>
      <c r="I15" s="1"/>
      <c r="J15" s="1"/>
      <c r="K15" s="1"/>
    </row>
    <row r="16" spans="1:11" ht="18" thickBot="1" x14ac:dyDescent="0.35">
      <c r="A16" s="5"/>
      <c r="B16" s="6"/>
      <c r="C16" s="1"/>
      <c r="D16" s="1"/>
      <c r="E16" s="1"/>
      <c r="F16" s="1"/>
      <c r="G16" s="1"/>
      <c r="H16" s="1"/>
      <c r="I16" s="1"/>
      <c r="J16" s="74" t="s">
        <v>17</v>
      </c>
      <c r="K16" s="74"/>
    </row>
    <row r="17" spans="1:11" ht="15.75" thickBot="1" x14ac:dyDescent="0.3">
      <c r="A17" s="50">
        <v>2025</v>
      </c>
      <c r="B17" s="87" t="s">
        <v>91</v>
      </c>
      <c r="C17" s="87" t="s">
        <v>92</v>
      </c>
      <c r="D17" s="87" t="s">
        <v>93</v>
      </c>
      <c r="E17" s="87" t="s">
        <v>94</v>
      </c>
      <c r="F17" s="87" t="s">
        <v>95</v>
      </c>
      <c r="G17" s="87" t="s">
        <v>96</v>
      </c>
      <c r="H17" s="87" t="s">
        <v>97</v>
      </c>
      <c r="I17" s="87" t="s">
        <v>98</v>
      </c>
      <c r="J17" s="85" t="s">
        <v>99</v>
      </c>
      <c r="K17" s="86" t="s">
        <v>100</v>
      </c>
    </row>
    <row r="18" spans="1:11" x14ac:dyDescent="0.25">
      <c r="A18" s="32" t="s">
        <v>12</v>
      </c>
      <c r="B18" s="33">
        <v>43</v>
      </c>
      <c r="C18" s="33">
        <v>39</v>
      </c>
      <c r="D18" s="33">
        <v>45</v>
      </c>
      <c r="E18" s="33">
        <v>43</v>
      </c>
      <c r="F18" s="33">
        <v>49</v>
      </c>
      <c r="G18" s="33">
        <v>45</v>
      </c>
      <c r="H18" s="33">
        <v>54</v>
      </c>
      <c r="I18" s="40">
        <v>46</v>
      </c>
      <c r="J18" s="256">
        <f>H32</f>
        <v>45.51387545344619</v>
      </c>
      <c r="K18" s="257">
        <f>I32</f>
        <v>45.516958887545343</v>
      </c>
    </row>
    <row r="19" spans="1:11" x14ac:dyDescent="0.25">
      <c r="A19" s="34" t="s">
        <v>14</v>
      </c>
      <c r="B19" s="35">
        <v>5</v>
      </c>
      <c r="C19" s="35">
        <v>4</v>
      </c>
      <c r="D19" s="35">
        <v>1</v>
      </c>
      <c r="E19" s="35">
        <v>3</v>
      </c>
      <c r="F19" s="35">
        <v>0</v>
      </c>
      <c r="G19" s="35">
        <v>2</v>
      </c>
      <c r="H19" s="35">
        <v>2</v>
      </c>
      <c r="I19" s="41">
        <v>0</v>
      </c>
      <c r="J19" s="56">
        <f>H46</f>
        <v>3.108009708737864</v>
      </c>
      <c r="K19" s="57">
        <f>I46</f>
        <v>3.3264563106796117</v>
      </c>
    </row>
    <row r="20" spans="1:11" x14ac:dyDescent="0.25">
      <c r="A20" s="36" t="s">
        <v>15</v>
      </c>
      <c r="B20" s="37">
        <v>0</v>
      </c>
      <c r="C20" s="37">
        <v>0</v>
      </c>
      <c r="D20" s="37">
        <v>0</v>
      </c>
      <c r="E20" s="37">
        <v>1</v>
      </c>
      <c r="F20" s="37">
        <v>0</v>
      </c>
      <c r="G20" s="37">
        <v>0</v>
      </c>
      <c r="H20" s="37">
        <v>0</v>
      </c>
      <c r="I20" s="42">
        <v>0</v>
      </c>
      <c r="J20" s="58">
        <f>H60</f>
        <v>0.1389751552795031</v>
      </c>
      <c r="K20" s="59">
        <f>I60</f>
        <v>0.14208074534161491</v>
      </c>
    </row>
    <row r="21" spans="1:11" ht="15.75" thickBot="1" x14ac:dyDescent="0.3">
      <c r="A21" s="38" t="s">
        <v>16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1</v>
      </c>
      <c r="H21" s="39">
        <v>0</v>
      </c>
      <c r="I21" s="43">
        <v>0</v>
      </c>
      <c r="J21" s="60">
        <f>H74</f>
        <v>8.3074534161490673E-2</v>
      </c>
      <c r="K21" s="61">
        <f>I74</f>
        <v>7.3757763975155266E-2</v>
      </c>
    </row>
    <row r="22" spans="1:1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ht="19.5" thickBot="1" x14ac:dyDescent="0.35">
      <c r="A25" s="53" t="str">
        <f>UPPER(A18)</f>
        <v>GARRAFONES</v>
      </c>
      <c r="B25" s="104"/>
    </row>
    <row r="26" spans="1:11" ht="17.25" customHeight="1" thickBot="1" x14ac:dyDescent="0.3">
      <c r="A26" s="62" t="s">
        <v>0</v>
      </c>
      <c r="B26" s="63" t="s">
        <v>43</v>
      </c>
      <c r="C26" s="63" t="s">
        <v>1</v>
      </c>
      <c r="D26" s="63" t="s">
        <v>2</v>
      </c>
      <c r="E26" s="64" t="s">
        <v>3</v>
      </c>
      <c r="G26" s="65" t="s">
        <v>4</v>
      </c>
      <c r="H26" s="44">
        <f>COUNTA(A27:A34)</f>
        <v>8</v>
      </c>
    </row>
    <row r="27" spans="1:11" ht="15.75" thickBot="1" x14ac:dyDescent="0.3">
      <c r="A27" s="28" t="str">
        <f>B17</f>
        <v>Ventas hace 8 días</v>
      </c>
      <c r="B27" s="4">
        <v>1</v>
      </c>
      <c r="C27" s="23">
        <f>B18</f>
        <v>43</v>
      </c>
      <c r="D27" s="23">
        <f>C27^2</f>
        <v>1849</v>
      </c>
      <c r="E27" s="29">
        <f>B27*C27</f>
        <v>43</v>
      </c>
      <c r="G27" s="22"/>
      <c r="H27" s="22"/>
    </row>
    <row r="28" spans="1:11" x14ac:dyDescent="0.25">
      <c r="A28" s="28" t="str">
        <f>C17</f>
        <v>Ventas hace 7 días</v>
      </c>
      <c r="B28" s="4">
        <v>2</v>
      </c>
      <c r="C28" s="23">
        <f>C18</f>
        <v>39</v>
      </c>
      <c r="D28" s="23">
        <f t="shared" ref="D28:D34" si="0">C28^2</f>
        <v>1521</v>
      </c>
      <c r="E28" s="29">
        <f t="shared" ref="E28:E33" si="1">B28*C28</f>
        <v>78</v>
      </c>
      <c r="G28" s="66" t="s">
        <v>6</v>
      </c>
      <c r="H28" s="49">
        <f>((C35-(H29*B35))/H26)</f>
        <v>45.48612454655381</v>
      </c>
    </row>
    <row r="29" spans="1:11" ht="15.75" thickBot="1" x14ac:dyDescent="0.3">
      <c r="A29" s="28" t="str">
        <f>D17</f>
        <v>Ventas hace 6 días</v>
      </c>
      <c r="B29" s="4">
        <v>3</v>
      </c>
      <c r="C29" s="23">
        <f>D18</f>
        <v>45</v>
      </c>
      <c r="D29" s="23">
        <f t="shared" si="0"/>
        <v>2025</v>
      </c>
      <c r="E29" s="29">
        <f t="shared" si="1"/>
        <v>135</v>
      </c>
      <c r="G29" s="67" t="s">
        <v>7</v>
      </c>
      <c r="H29" s="48">
        <f>((H26*(E35))-(B35*C35))/((H26*D35)-(B35^2))</f>
        <v>3.0834340991535672E-3</v>
      </c>
    </row>
    <row r="30" spans="1:11" ht="15.75" thickBot="1" x14ac:dyDescent="0.3">
      <c r="A30" s="28" t="str">
        <f>E17</f>
        <v>Ventas hace 5 días</v>
      </c>
      <c r="B30" s="4">
        <v>4</v>
      </c>
      <c r="C30" s="23">
        <f>E18</f>
        <v>43</v>
      </c>
      <c r="D30" s="23">
        <f t="shared" si="0"/>
        <v>1849</v>
      </c>
      <c r="E30" s="29">
        <f t="shared" si="1"/>
        <v>172</v>
      </c>
      <c r="G30" s="22"/>
      <c r="H30" s="22"/>
    </row>
    <row r="31" spans="1:11" x14ac:dyDescent="0.25">
      <c r="A31" s="28" t="str">
        <f>F17</f>
        <v>Ventas hace 4 días</v>
      </c>
      <c r="B31" s="4">
        <v>5</v>
      </c>
      <c r="C31" s="23">
        <f>F18</f>
        <v>49</v>
      </c>
      <c r="D31" s="23">
        <f t="shared" si="0"/>
        <v>2401</v>
      </c>
      <c r="E31" s="29">
        <f t="shared" si="1"/>
        <v>245</v>
      </c>
      <c r="G31" s="66" t="s">
        <v>11</v>
      </c>
      <c r="H31" s="68">
        <v>9</v>
      </c>
      <c r="I31" s="69">
        <v>10</v>
      </c>
    </row>
    <row r="32" spans="1:11" ht="15.75" thickBot="1" x14ac:dyDescent="0.3">
      <c r="A32" s="28" t="str">
        <f>G17</f>
        <v>Ventas hace 3 días</v>
      </c>
      <c r="B32" s="4">
        <v>6</v>
      </c>
      <c r="C32" s="23">
        <f>G18</f>
        <v>45</v>
      </c>
      <c r="D32" s="23">
        <f t="shared" si="0"/>
        <v>2025</v>
      </c>
      <c r="E32" s="29">
        <f t="shared" si="1"/>
        <v>270</v>
      </c>
      <c r="G32" s="45" t="s">
        <v>5</v>
      </c>
      <c r="H32" s="218">
        <f>H28+(H29*H31)</f>
        <v>45.51387545344619</v>
      </c>
      <c r="I32" s="219">
        <f>H28+(H29*I31)</f>
        <v>45.516958887545343</v>
      </c>
    </row>
    <row r="33" spans="1:9" x14ac:dyDescent="0.25">
      <c r="A33" s="28" t="str">
        <f>H17</f>
        <v>Ventas hace 2 días</v>
      </c>
      <c r="B33" s="4">
        <v>7</v>
      </c>
      <c r="C33" s="23">
        <f>H18</f>
        <v>54</v>
      </c>
      <c r="D33" s="23">
        <f t="shared" si="0"/>
        <v>2916</v>
      </c>
      <c r="E33" s="29">
        <f t="shared" si="1"/>
        <v>378</v>
      </c>
      <c r="G33" s="22"/>
      <c r="H33" s="22"/>
    </row>
    <row r="34" spans="1:9" ht="15.75" thickBot="1" x14ac:dyDescent="0.3">
      <c r="A34" s="24" t="str">
        <f>I17</f>
        <v>Ventas ayer</v>
      </c>
      <c r="B34" s="25">
        <v>8</v>
      </c>
      <c r="C34" s="26">
        <f>I18</f>
        <v>46</v>
      </c>
      <c r="D34" s="26">
        <f t="shared" si="0"/>
        <v>2116</v>
      </c>
      <c r="E34" s="30">
        <f>B34*C34</f>
        <v>368</v>
      </c>
    </row>
    <row r="35" spans="1:9" ht="15.75" thickBot="1" x14ac:dyDescent="0.3">
      <c r="A35" s="27"/>
      <c r="B35" s="46">
        <f>SUM(B27:B34)</f>
        <v>36</v>
      </c>
      <c r="C35" s="46">
        <f t="shared" ref="C35:E35" si="2">SUM(C27:C34)</f>
        <v>364</v>
      </c>
      <c r="D35" s="46">
        <f t="shared" si="2"/>
        <v>16702</v>
      </c>
      <c r="E35" s="47">
        <f t="shared" si="2"/>
        <v>1689</v>
      </c>
    </row>
    <row r="36" spans="1:9" ht="15.75" thickTop="1" x14ac:dyDescent="0.25"/>
    <row r="39" spans="1:9" ht="19.5" thickBot="1" x14ac:dyDescent="0.35">
      <c r="A39" s="53" t="str">
        <f>UPPER(A19)</f>
        <v>MEDIO GARRAFÓN</v>
      </c>
      <c r="B39" s="104"/>
    </row>
    <row r="40" spans="1:9" ht="16.5" thickBot="1" x14ac:dyDescent="0.3">
      <c r="A40" s="62" t="s">
        <v>0</v>
      </c>
      <c r="B40" s="63" t="s">
        <v>43</v>
      </c>
      <c r="C40" s="63" t="s">
        <v>1</v>
      </c>
      <c r="D40" s="63" t="s">
        <v>2</v>
      </c>
      <c r="E40" s="64" t="s">
        <v>3</v>
      </c>
      <c r="G40" s="65" t="s">
        <v>4</v>
      </c>
      <c r="H40" s="44">
        <f>COUNTA(A41:A48)</f>
        <v>8</v>
      </c>
    </row>
    <row r="41" spans="1:9" ht="15.75" thickBot="1" x14ac:dyDescent="0.3">
      <c r="A41" s="28" t="str">
        <f>B17</f>
        <v>Ventas hace 8 días</v>
      </c>
      <c r="B41" s="4">
        <v>1</v>
      </c>
      <c r="C41" s="23">
        <f>B19</f>
        <v>5</v>
      </c>
      <c r="D41" s="23">
        <f>C41^2</f>
        <v>25</v>
      </c>
      <c r="E41" s="29">
        <f>B41*C41</f>
        <v>5</v>
      </c>
      <c r="G41" s="22"/>
      <c r="H41" s="22"/>
    </row>
    <row r="42" spans="1:9" x14ac:dyDescent="0.25">
      <c r="A42" s="28" t="str">
        <f>C17</f>
        <v>Ventas hace 7 días</v>
      </c>
      <c r="B42" s="4">
        <v>2</v>
      </c>
      <c r="C42" s="23">
        <f>C19</f>
        <v>4</v>
      </c>
      <c r="D42" s="23">
        <f t="shared" ref="D42:D48" si="3">C42^2</f>
        <v>16</v>
      </c>
      <c r="E42" s="29">
        <f t="shared" ref="E42:E47" si="4">B42*C42</f>
        <v>8</v>
      </c>
      <c r="G42" s="66" t="s">
        <v>6</v>
      </c>
      <c r="H42" s="49">
        <f>((C49-(H43*B49))/H40)</f>
        <v>1.141990291262136</v>
      </c>
    </row>
    <row r="43" spans="1:9" ht="15.75" thickBot="1" x14ac:dyDescent="0.3">
      <c r="A43" s="28" t="str">
        <f>D17</f>
        <v>Ventas hace 6 días</v>
      </c>
      <c r="B43" s="4">
        <v>3</v>
      </c>
      <c r="C43" s="23">
        <f>D19</f>
        <v>1</v>
      </c>
      <c r="D43" s="23">
        <f t="shared" si="3"/>
        <v>1</v>
      </c>
      <c r="E43" s="29">
        <f t="shared" si="4"/>
        <v>3</v>
      </c>
      <c r="G43" s="67" t="s">
        <v>7</v>
      </c>
      <c r="H43" s="48">
        <f>((H40*(E49))-(B49*C49))/((H40*D49)-(B49^2))</f>
        <v>0.21844660194174756</v>
      </c>
    </row>
    <row r="44" spans="1:9" ht="15.75" thickBot="1" x14ac:dyDescent="0.3">
      <c r="A44" s="28" t="str">
        <f>E17</f>
        <v>Ventas hace 5 días</v>
      </c>
      <c r="B44" s="4">
        <v>4</v>
      </c>
      <c r="C44" s="23">
        <f>E19</f>
        <v>3</v>
      </c>
      <c r="D44" s="23">
        <f t="shared" si="3"/>
        <v>9</v>
      </c>
      <c r="E44" s="29">
        <f t="shared" si="4"/>
        <v>12</v>
      </c>
      <c r="G44" s="22"/>
      <c r="H44" s="22"/>
    </row>
    <row r="45" spans="1:9" x14ac:dyDescent="0.25">
      <c r="A45" s="28" t="str">
        <f>F17</f>
        <v>Ventas hace 4 días</v>
      </c>
      <c r="B45" s="4">
        <v>5</v>
      </c>
      <c r="C45" s="23">
        <f>F19</f>
        <v>0</v>
      </c>
      <c r="D45" s="23">
        <f t="shared" si="3"/>
        <v>0</v>
      </c>
      <c r="E45" s="29">
        <f t="shared" si="4"/>
        <v>0</v>
      </c>
      <c r="G45" s="66" t="s">
        <v>11</v>
      </c>
      <c r="H45" s="68">
        <v>9</v>
      </c>
      <c r="I45" s="69">
        <v>10</v>
      </c>
    </row>
    <row r="46" spans="1:9" ht="15.75" thickBot="1" x14ac:dyDescent="0.3">
      <c r="A46" s="28" t="str">
        <f>G17</f>
        <v>Ventas hace 3 días</v>
      </c>
      <c r="B46" s="4">
        <v>6</v>
      </c>
      <c r="C46" s="23">
        <f>G19</f>
        <v>2</v>
      </c>
      <c r="D46" s="23">
        <f t="shared" si="3"/>
        <v>4</v>
      </c>
      <c r="E46" s="29">
        <f t="shared" si="4"/>
        <v>12</v>
      </c>
      <c r="G46" s="45" t="s">
        <v>5</v>
      </c>
      <c r="H46" s="52">
        <f>H42+(H43*H45)</f>
        <v>3.108009708737864</v>
      </c>
      <c r="I46" s="51">
        <f>H42+(H43*I45)</f>
        <v>3.3264563106796117</v>
      </c>
    </row>
    <row r="47" spans="1:9" x14ac:dyDescent="0.25">
      <c r="A47" s="28" t="str">
        <f>H17</f>
        <v>Ventas hace 2 días</v>
      </c>
      <c r="B47" s="4">
        <v>7</v>
      </c>
      <c r="C47" s="23">
        <f>H19</f>
        <v>2</v>
      </c>
      <c r="D47" s="23">
        <f t="shared" si="3"/>
        <v>4</v>
      </c>
      <c r="E47" s="29">
        <f t="shared" si="4"/>
        <v>14</v>
      </c>
      <c r="G47" s="22"/>
      <c r="H47" s="22"/>
    </row>
    <row r="48" spans="1:9" ht="15.75" thickBot="1" x14ac:dyDescent="0.3">
      <c r="A48" s="24" t="str">
        <f>I17</f>
        <v>Ventas ayer</v>
      </c>
      <c r="B48" s="25">
        <v>8</v>
      </c>
      <c r="C48" s="26">
        <f>I19</f>
        <v>0</v>
      </c>
      <c r="D48" s="26">
        <f t="shared" si="3"/>
        <v>0</v>
      </c>
      <c r="E48" s="30">
        <f>B48*C48</f>
        <v>0</v>
      </c>
    </row>
    <row r="49" spans="1:9" ht="15.75" thickBot="1" x14ac:dyDescent="0.3">
      <c r="A49" s="27"/>
      <c r="B49" s="46">
        <f>SUM(B41:B48)</f>
        <v>36</v>
      </c>
      <c r="C49" s="46">
        <f t="shared" ref="C49" si="5">SUM(C41:C48)</f>
        <v>17</v>
      </c>
      <c r="D49" s="46">
        <f t="shared" ref="D49" si="6">SUM(D41:D48)</f>
        <v>59</v>
      </c>
      <c r="E49" s="47">
        <f t="shared" ref="E49" si="7">SUM(E41:E48)</f>
        <v>54</v>
      </c>
    </row>
    <row r="50" spans="1:9" ht="15.75" thickTop="1" x14ac:dyDescent="0.25"/>
    <row r="53" spans="1:9" ht="19.5" thickBot="1" x14ac:dyDescent="0.35">
      <c r="A53" s="53" t="str">
        <f>UPPER(A20)</f>
        <v>GALÓN</v>
      </c>
      <c r="B53" s="104"/>
    </row>
    <row r="54" spans="1:9" ht="16.5" thickBot="1" x14ac:dyDescent="0.3">
      <c r="A54" s="62" t="s">
        <v>0</v>
      </c>
      <c r="B54" s="63" t="s">
        <v>43</v>
      </c>
      <c r="C54" s="63" t="s">
        <v>1</v>
      </c>
      <c r="D54" s="63" t="s">
        <v>2</v>
      </c>
      <c r="E54" s="64" t="s">
        <v>3</v>
      </c>
      <c r="G54" s="65" t="s">
        <v>4</v>
      </c>
      <c r="H54" s="44">
        <f>COUNTA(A55:A62)</f>
        <v>8</v>
      </c>
    </row>
    <row r="55" spans="1:9" ht="15.75" thickBot="1" x14ac:dyDescent="0.3">
      <c r="A55" s="28" t="str">
        <f>B17</f>
        <v>Ventas hace 8 días</v>
      </c>
      <c r="B55" s="4">
        <v>1</v>
      </c>
      <c r="C55" s="23">
        <f>B20</f>
        <v>0</v>
      </c>
      <c r="D55" s="23">
        <f>C55^2</f>
        <v>0</v>
      </c>
      <c r="E55" s="29">
        <f>B55*C55</f>
        <v>0</v>
      </c>
      <c r="G55" s="22"/>
      <c r="H55" s="22"/>
    </row>
    <row r="56" spans="1:9" x14ac:dyDescent="0.25">
      <c r="A56" s="28" t="str">
        <f>C17</f>
        <v>Ventas hace 7 días</v>
      </c>
      <c r="B56" s="4">
        <v>2</v>
      </c>
      <c r="C56" s="23">
        <f>C20</f>
        <v>0</v>
      </c>
      <c r="D56" s="23">
        <f t="shared" ref="D56:D62" si="8">C56^2</f>
        <v>0</v>
      </c>
      <c r="E56" s="29">
        <f t="shared" ref="E56:E61" si="9">B56*C56</f>
        <v>0</v>
      </c>
      <c r="G56" s="66" t="s">
        <v>6</v>
      </c>
      <c r="H56" s="49">
        <f>((C63-(H57*B63))/H54)</f>
        <v>0.1110248447204969</v>
      </c>
    </row>
    <row r="57" spans="1:9" ht="15.75" thickBot="1" x14ac:dyDescent="0.3">
      <c r="A57" s="28" t="str">
        <f>D17</f>
        <v>Ventas hace 6 días</v>
      </c>
      <c r="B57" s="4">
        <v>3</v>
      </c>
      <c r="C57" s="23">
        <f>D20</f>
        <v>0</v>
      </c>
      <c r="D57" s="23">
        <f t="shared" si="8"/>
        <v>0</v>
      </c>
      <c r="E57" s="29">
        <f t="shared" si="9"/>
        <v>0</v>
      </c>
      <c r="G57" s="67" t="s">
        <v>7</v>
      </c>
      <c r="H57" s="48">
        <f>((H54*(E63))-(B63*C63))/((H54*D63)-(B63^2))</f>
        <v>3.105590062111801E-3</v>
      </c>
    </row>
    <row r="58" spans="1:9" ht="15.75" thickBot="1" x14ac:dyDescent="0.3">
      <c r="A58" s="28" t="str">
        <f>E17</f>
        <v>Ventas hace 5 días</v>
      </c>
      <c r="B58" s="4">
        <v>4</v>
      </c>
      <c r="C58" s="23">
        <f>E20</f>
        <v>1</v>
      </c>
      <c r="D58" s="23">
        <f t="shared" si="8"/>
        <v>1</v>
      </c>
      <c r="E58" s="29">
        <f t="shared" si="9"/>
        <v>4</v>
      </c>
      <c r="G58" s="22"/>
      <c r="H58" s="22"/>
    </row>
    <row r="59" spans="1:9" x14ac:dyDescent="0.25">
      <c r="A59" s="28" t="str">
        <f>F17</f>
        <v>Ventas hace 4 días</v>
      </c>
      <c r="B59" s="4">
        <v>5</v>
      </c>
      <c r="C59" s="23">
        <f>F20</f>
        <v>0</v>
      </c>
      <c r="D59" s="23">
        <f t="shared" si="8"/>
        <v>0</v>
      </c>
      <c r="E59" s="29">
        <f t="shared" si="9"/>
        <v>0</v>
      </c>
      <c r="G59" s="66" t="s">
        <v>11</v>
      </c>
      <c r="H59" s="68">
        <v>9</v>
      </c>
      <c r="I59" s="69">
        <v>10</v>
      </c>
    </row>
    <row r="60" spans="1:9" ht="15.75" thickBot="1" x14ac:dyDescent="0.3">
      <c r="A60" s="28" t="str">
        <f>G17</f>
        <v>Ventas hace 3 días</v>
      </c>
      <c r="B60" s="4">
        <v>6</v>
      </c>
      <c r="C60" s="23">
        <f>G20</f>
        <v>0</v>
      </c>
      <c r="D60" s="23">
        <f t="shared" si="8"/>
        <v>0</v>
      </c>
      <c r="E60" s="29">
        <f t="shared" si="9"/>
        <v>0</v>
      </c>
      <c r="G60" s="45" t="s">
        <v>5</v>
      </c>
      <c r="H60" s="52">
        <f>H56+(H57*H59)</f>
        <v>0.1389751552795031</v>
      </c>
      <c r="I60" s="51">
        <f>H56+(H57*I59)</f>
        <v>0.14208074534161491</v>
      </c>
    </row>
    <row r="61" spans="1:9" x14ac:dyDescent="0.25">
      <c r="A61" s="28" t="str">
        <f>H17</f>
        <v>Ventas hace 2 días</v>
      </c>
      <c r="B61" s="4">
        <v>7</v>
      </c>
      <c r="C61" s="23">
        <f>H20</f>
        <v>0</v>
      </c>
      <c r="D61" s="23">
        <f t="shared" si="8"/>
        <v>0</v>
      </c>
      <c r="E61" s="29">
        <f t="shared" si="9"/>
        <v>0</v>
      </c>
      <c r="G61" s="22"/>
      <c r="H61" s="22"/>
    </row>
    <row r="62" spans="1:9" ht="15.75" thickBot="1" x14ac:dyDescent="0.3">
      <c r="A62" s="24" t="str">
        <f>I17</f>
        <v>Ventas ayer</v>
      </c>
      <c r="B62" s="25">
        <v>8</v>
      </c>
      <c r="C62" s="26">
        <f>I20</f>
        <v>0</v>
      </c>
      <c r="D62" s="26">
        <f t="shared" si="8"/>
        <v>0</v>
      </c>
      <c r="E62" s="30">
        <f>B62*C62</f>
        <v>0</v>
      </c>
    </row>
    <row r="63" spans="1:9" ht="15.75" thickBot="1" x14ac:dyDescent="0.3">
      <c r="A63" s="27"/>
      <c r="B63" s="46">
        <f>SUM(B55:B62)</f>
        <v>36</v>
      </c>
      <c r="C63" s="46">
        <f t="shared" ref="C63" si="10">SUM(C55:C62)</f>
        <v>1</v>
      </c>
      <c r="D63" s="46">
        <f t="shared" ref="D63" si="11">SUM(D55:D62)</f>
        <v>1</v>
      </c>
      <c r="E63" s="47">
        <f t="shared" ref="E63" si="12">SUM(E55:E62)</f>
        <v>4</v>
      </c>
    </row>
    <row r="64" spans="1:9" ht="15.75" thickTop="1" x14ac:dyDescent="0.25"/>
    <row r="67" spans="1:9" ht="19.5" thickBot="1" x14ac:dyDescent="0.35">
      <c r="A67" s="53" t="str">
        <f>UPPER(A21)</f>
        <v>LITRO</v>
      </c>
      <c r="B67" s="104"/>
    </row>
    <row r="68" spans="1:9" ht="16.5" thickBot="1" x14ac:dyDescent="0.3">
      <c r="A68" s="62" t="s">
        <v>0</v>
      </c>
      <c r="B68" s="63" t="s">
        <v>43</v>
      </c>
      <c r="C68" s="63" t="s">
        <v>1</v>
      </c>
      <c r="D68" s="63" t="s">
        <v>2</v>
      </c>
      <c r="E68" s="64" t="s">
        <v>3</v>
      </c>
      <c r="G68" s="65" t="s">
        <v>4</v>
      </c>
      <c r="H68" s="44">
        <f>COUNTA(A69:A76)</f>
        <v>8</v>
      </c>
    </row>
    <row r="69" spans="1:9" ht="15.75" thickBot="1" x14ac:dyDescent="0.3">
      <c r="A69" s="28" t="str">
        <f>B17</f>
        <v>Ventas hace 8 días</v>
      </c>
      <c r="B69" s="4">
        <v>1</v>
      </c>
      <c r="C69" s="23">
        <f>B21</f>
        <v>0</v>
      </c>
      <c r="D69" s="23">
        <f>C69^2</f>
        <v>0</v>
      </c>
      <c r="E69" s="29">
        <f>B69*C69</f>
        <v>0</v>
      </c>
      <c r="G69" s="22"/>
      <c r="H69" s="22"/>
    </row>
    <row r="70" spans="1:9" x14ac:dyDescent="0.25">
      <c r="A70" s="28" t="str">
        <f>C17</f>
        <v>Ventas hace 7 días</v>
      </c>
      <c r="B70" s="4">
        <v>2</v>
      </c>
      <c r="C70" s="23">
        <f>C21</f>
        <v>0</v>
      </c>
      <c r="D70" s="23">
        <f t="shared" ref="D70:D76" si="13">C70^2</f>
        <v>0</v>
      </c>
      <c r="E70" s="29">
        <f t="shared" ref="E70:E75" si="14">B70*C70</f>
        <v>0</v>
      </c>
      <c r="G70" s="66" t="s">
        <v>6</v>
      </c>
      <c r="H70" s="49">
        <f>((C77-(H71*B77))/H68)</f>
        <v>0.16692546583850931</v>
      </c>
    </row>
    <row r="71" spans="1:9" ht="15.75" thickBot="1" x14ac:dyDescent="0.3">
      <c r="A71" s="28" t="str">
        <f>D17</f>
        <v>Ventas hace 6 días</v>
      </c>
      <c r="B71" s="4">
        <v>3</v>
      </c>
      <c r="C71" s="23">
        <f>D21</f>
        <v>0</v>
      </c>
      <c r="D71" s="23">
        <f t="shared" si="13"/>
        <v>0</v>
      </c>
      <c r="E71" s="29">
        <f t="shared" si="14"/>
        <v>0</v>
      </c>
      <c r="G71" s="67" t="s">
        <v>7</v>
      </c>
      <c r="H71" s="48">
        <f>((H68*(E77))-(B77*C77))/((H68*D77)-(B77^2))</f>
        <v>-9.316770186335404E-3</v>
      </c>
    </row>
    <row r="72" spans="1:9" ht="15.75" thickBot="1" x14ac:dyDescent="0.3">
      <c r="A72" s="28" t="str">
        <f>E17</f>
        <v>Ventas hace 5 días</v>
      </c>
      <c r="B72" s="4">
        <v>4</v>
      </c>
      <c r="C72" s="23">
        <f>E21</f>
        <v>0</v>
      </c>
      <c r="D72" s="23">
        <f t="shared" si="13"/>
        <v>0</v>
      </c>
      <c r="E72" s="29">
        <f t="shared" si="14"/>
        <v>0</v>
      </c>
      <c r="G72" s="22"/>
      <c r="H72" s="22"/>
    </row>
    <row r="73" spans="1:9" x14ac:dyDescent="0.25">
      <c r="A73" s="28" t="str">
        <f>F17</f>
        <v>Ventas hace 4 días</v>
      </c>
      <c r="B73" s="4">
        <v>5</v>
      </c>
      <c r="C73" s="23">
        <f>F21</f>
        <v>0</v>
      </c>
      <c r="D73" s="23">
        <f t="shared" si="13"/>
        <v>0</v>
      </c>
      <c r="E73" s="29">
        <f t="shared" si="14"/>
        <v>0</v>
      </c>
      <c r="G73" s="66" t="s">
        <v>11</v>
      </c>
      <c r="H73" s="68">
        <v>9</v>
      </c>
      <c r="I73" s="69">
        <v>10</v>
      </c>
    </row>
    <row r="74" spans="1:9" ht="15.75" thickBot="1" x14ac:dyDescent="0.3">
      <c r="A74" s="28" t="str">
        <f>G17</f>
        <v>Ventas hace 3 días</v>
      </c>
      <c r="B74" s="4">
        <v>6</v>
      </c>
      <c r="C74" s="23">
        <f>G21</f>
        <v>1</v>
      </c>
      <c r="D74" s="23">
        <f t="shared" si="13"/>
        <v>1</v>
      </c>
      <c r="E74" s="29">
        <f t="shared" si="14"/>
        <v>6</v>
      </c>
      <c r="G74" s="45" t="s">
        <v>5</v>
      </c>
      <c r="H74" s="52">
        <f>H70+(H71*H73)</f>
        <v>8.3074534161490673E-2</v>
      </c>
      <c r="I74" s="51">
        <f>H70+(H71*I73)</f>
        <v>7.3757763975155266E-2</v>
      </c>
    </row>
    <row r="75" spans="1:9" x14ac:dyDescent="0.25">
      <c r="A75" s="28" t="str">
        <f>H17</f>
        <v>Ventas hace 2 días</v>
      </c>
      <c r="B75" s="4">
        <v>7</v>
      </c>
      <c r="C75" s="23">
        <f>H21</f>
        <v>0</v>
      </c>
      <c r="D75" s="23">
        <f t="shared" si="13"/>
        <v>0</v>
      </c>
      <c r="E75" s="29">
        <f t="shared" si="14"/>
        <v>0</v>
      </c>
      <c r="G75" s="22"/>
      <c r="H75" s="22"/>
    </row>
    <row r="76" spans="1:9" ht="15.75" thickBot="1" x14ac:dyDescent="0.3">
      <c r="A76" s="24" t="str">
        <f>I17</f>
        <v>Ventas ayer</v>
      </c>
      <c r="B76" s="25">
        <v>8</v>
      </c>
      <c r="C76" s="26">
        <f>I21</f>
        <v>0</v>
      </c>
      <c r="D76" s="26">
        <f t="shared" si="13"/>
        <v>0</v>
      </c>
      <c r="E76" s="30">
        <f>B76*C76</f>
        <v>0</v>
      </c>
    </row>
    <row r="77" spans="1:9" ht="15.75" thickBot="1" x14ac:dyDescent="0.3">
      <c r="A77" s="27"/>
      <c r="B77" s="46">
        <f>SUM(B69:B76)</f>
        <v>36</v>
      </c>
      <c r="C77" s="46">
        <f t="shared" ref="C77" si="15">SUM(C69:C76)</f>
        <v>1</v>
      </c>
      <c r="D77" s="46">
        <f t="shared" ref="D77" si="16">SUM(D69:D76)</f>
        <v>1</v>
      </c>
      <c r="E77" s="47">
        <f t="shared" ref="E77" si="17">SUM(E69:E76)</f>
        <v>6</v>
      </c>
    </row>
    <row r="78" spans="1:9" ht="15.75" thickTop="1" x14ac:dyDescent="0.25"/>
  </sheetData>
  <phoneticPr fontId="1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F743-9387-47A3-8DF1-6680729CE2B6}">
  <sheetPr>
    <tabColor rgb="FF002060"/>
  </sheetPr>
  <dimension ref="A1:AZ236"/>
  <sheetViews>
    <sheetView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9.7109375" customWidth="1"/>
    <col min="2" max="2" width="15.42578125" customWidth="1"/>
    <col min="3" max="7" width="15.140625" customWidth="1"/>
    <col min="8" max="8" width="19.140625" customWidth="1"/>
    <col min="9" max="9" width="13.140625" customWidth="1"/>
    <col min="10" max="10" width="17.5703125" customWidth="1"/>
    <col min="11" max="11" width="16.7109375" bestFit="1" customWidth="1"/>
    <col min="12" max="12" width="14.85546875" customWidth="1"/>
    <col min="13" max="13" width="15.28515625" customWidth="1"/>
    <col min="14" max="14" width="28.5703125" bestFit="1" customWidth="1"/>
    <col min="15" max="15" width="16.85546875" customWidth="1"/>
    <col min="16" max="17" width="16.42578125" customWidth="1"/>
    <col min="18" max="18" width="18.28515625" customWidth="1"/>
    <col min="19" max="23" width="16" customWidth="1"/>
    <col min="24" max="24" width="8.5703125" customWidth="1"/>
    <col min="25" max="29" width="14.85546875" customWidth="1"/>
    <col min="30" max="30" width="9.85546875" customWidth="1"/>
    <col min="31" max="35" width="14.7109375" customWidth="1"/>
    <col min="36" max="36" width="8.7109375" customWidth="1"/>
    <col min="37" max="41" width="14.42578125" customWidth="1"/>
    <col min="45" max="45" width="26.140625" bestFit="1" customWidth="1"/>
  </cols>
  <sheetData>
    <row r="1" spans="1:20" ht="27.75" customHeight="1" x14ac:dyDescent="0.25">
      <c r="A1" s="15" t="s">
        <v>8</v>
      </c>
      <c r="B1" s="16"/>
      <c r="C1" s="17"/>
      <c r="D1" s="18"/>
      <c r="E1" s="11"/>
      <c r="F1" s="11"/>
      <c r="G1" s="11"/>
      <c r="H1" s="12"/>
      <c r="I1" s="12"/>
      <c r="J1" s="12"/>
      <c r="K1" s="12"/>
    </row>
    <row r="2" spans="1:20" ht="19.5" thickBot="1" x14ac:dyDescent="0.3">
      <c r="A2" s="20" t="s">
        <v>9</v>
      </c>
      <c r="B2" s="19"/>
      <c r="C2" s="19"/>
      <c r="D2" s="19"/>
      <c r="E2" s="13"/>
      <c r="F2" s="13"/>
      <c r="G2" s="13"/>
      <c r="H2" s="14"/>
      <c r="I2" s="14"/>
      <c r="J2" s="14"/>
      <c r="K2" s="14"/>
    </row>
    <row r="3" spans="1:20" ht="19.5" thickTop="1" x14ac:dyDescent="0.25">
      <c r="A3" s="263"/>
      <c r="B3" s="264"/>
      <c r="C3" s="264"/>
      <c r="D3" s="264"/>
      <c r="E3" s="265"/>
      <c r="F3" s="265"/>
      <c r="G3" s="265"/>
      <c r="H3" s="266"/>
      <c r="I3" s="266"/>
      <c r="J3" s="266"/>
      <c r="K3" s="266"/>
    </row>
    <row r="4" spans="1:20" ht="18" customHeight="1" x14ac:dyDescent="0.25">
      <c r="A4" s="281" t="s">
        <v>110</v>
      </c>
      <c r="B4" s="1"/>
      <c r="C4" s="1"/>
      <c r="D4" s="1"/>
      <c r="E4" s="1"/>
      <c r="F4" s="1"/>
      <c r="G4" s="1"/>
      <c r="H4" s="10"/>
      <c r="I4" s="10"/>
      <c r="J4" s="10"/>
      <c r="K4" s="10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3">
      <c r="A5" s="7"/>
      <c r="B5" s="8"/>
      <c r="C5" s="9"/>
      <c r="D5" s="9"/>
      <c r="E5" s="1"/>
      <c r="F5" s="1"/>
      <c r="G5" s="1"/>
      <c r="H5" s="10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3">
      <c r="A6" s="7"/>
      <c r="B6" s="8"/>
      <c r="C6" s="9"/>
      <c r="D6" s="9"/>
      <c r="E6" s="1"/>
      <c r="F6" s="1"/>
      <c r="G6" s="1"/>
      <c r="H6" s="10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29.25" customHeight="1" x14ac:dyDescent="0.25">
      <c r="A7" s="267" t="s">
        <v>18</v>
      </c>
      <c r="B7" s="21"/>
      <c r="C7" s="21"/>
      <c r="D7" s="21"/>
      <c r="E7" s="21"/>
      <c r="F7" s="21"/>
      <c r="G7" s="1"/>
      <c r="H7" s="10"/>
      <c r="I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268" t="s">
        <v>111</v>
      </c>
      <c r="B8" s="21"/>
      <c r="C8" s="21"/>
      <c r="D8" s="21"/>
      <c r="E8" s="21"/>
      <c r="F8" s="21"/>
      <c r="G8" s="1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268" t="s">
        <v>112</v>
      </c>
      <c r="B9" s="21"/>
      <c r="C9" s="21"/>
      <c r="D9" s="21"/>
      <c r="E9" s="21"/>
      <c r="F9" s="21"/>
      <c r="G9" s="1"/>
      <c r="H9" s="10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268" t="s">
        <v>113</v>
      </c>
      <c r="B10" s="21"/>
      <c r="C10" s="21"/>
      <c r="D10" s="21"/>
      <c r="E10" s="21"/>
      <c r="F10" s="21"/>
      <c r="G10" s="1"/>
      <c r="H10" s="10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268" t="s">
        <v>114</v>
      </c>
      <c r="B11" s="21"/>
      <c r="C11" s="21"/>
      <c r="D11" s="21"/>
      <c r="E11" s="21"/>
      <c r="F11" s="21"/>
      <c r="G11" s="1"/>
      <c r="H11" s="10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282" t="s">
        <v>120</v>
      </c>
      <c r="B12" s="1"/>
      <c r="C12" s="1"/>
      <c r="D12" s="1"/>
      <c r="E12" s="1"/>
      <c r="F12" s="1"/>
      <c r="G12" s="1"/>
      <c r="H12" s="10"/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/>
      <c r="D13" s="1"/>
      <c r="E13" s="1"/>
      <c r="F13" s="1"/>
      <c r="G13" s="1"/>
      <c r="H13" s="10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0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3.25" customHeight="1" x14ac:dyDescent="0.3">
      <c r="A15" s="77" t="s">
        <v>19</v>
      </c>
      <c r="B15" s="75"/>
      <c r="C15" s="76"/>
      <c r="D15" s="76"/>
      <c r="E15" s="78" t="s">
        <v>101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7.25" customHeight="1" thickBot="1" x14ac:dyDescent="0.35">
      <c r="A16" s="79"/>
      <c r="B16" s="80"/>
      <c r="C16" s="10"/>
      <c r="D16" s="10"/>
      <c r="E16" s="78"/>
      <c r="F16" s="1"/>
      <c r="G16" s="1"/>
      <c r="H16" s="1"/>
      <c r="J16" s="180" t="s"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"/>
      <c r="B17" s="1"/>
      <c r="C17" s="214" t="s">
        <v>102</v>
      </c>
      <c r="D17" s="215" t="s">
        <v>103</v>
      </c>
      <c r="E17" s="216" t="s">
        <v>104</v>
      </c>
      <c r="F17" s="215" t="s">
        <v>105</v>
      </c>
      <c r="G17" s="217" t="s">
        <v>106</v>
      </c>
      <c r="H17" s="220"/>
      <c r="I17" s="1"/>
      <c r="J17" s="74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thickBot="1" x14ac:dyDescent="0.3">
      <c r="A18" s="81" t="s">
        <v>108</v>
      </c>
      <c r="B18" s="231" t="s">
        <v>29</v>
      </c>
      <c r="C18" s="221">
        <v>39</v>
      </c>
      <c r="D18" s="227">
        <v>25</v>
      </c>
      <c r="E18" s="221">
        <v>21</v>
      </c>
      <c r="F18" s="227">
        <v>40</v>
      </c>
      <c r="G18" s="222">
        <v>27</v>
      </c>
      <c r="H18" s="230"/>
      <c r="I18" s="1"/>
      <c r="J18" s="236" t="s">
        <v>41</v>
      </c>
      <c r="K18" s="237" t="s">
        <v>42</v>
      </c>
      <c r="L18" s="238" t="s">
        <v>41</v>
      </c>
      <c r="M18" s="239" t="s">
        <v>42</v>
      </c>
      <c r="N18" s="240" t="s">
        <v>41</v>
      </c>
      <c r="O18" s="241" t="s">
        <v>42</v>
      </c>
      <c r="P18" s="171" t="s">
        <v>41</v>
      </c>
      <c r="Q18" s="172" t="s">
        <v>42</v>
      </c>
      <c r="R18" s="177" t="s">
        <v>41</v>
      </c>
      <c r="S18" s="174" t="s">
        <v>42</v>
      </c>
      <c r="T18" s="1"/>
    </row>
    <row r="19" spans="1:20" ht="14.25" customHeight="1" thickBot="1" x14ac:dyDescent="0.3">
      <c r="A19" s="82" t="s">
        <v>22</v>
      </c>
      <c r="B19" s="232" t="s">
        <v>30</v>
      </c>
      <c r="C19" s="223">
        <v>42</v>
      </c>
      <c r="D19" s="228">
        <v>30</v>
      </c>
      <c r="E19" s="223">
        <v>23</v>
      </c>
      <c r="F19" s="228">
        <v>38</v>
      </c>
      <c r="G19" s="224">
        <v>25</v>
      </c>
      <c r="H19" s="230"/>
      <c r="I19" s="1"/>
      <c r="J19" s="242" t="str">
        <f>C17</f>
        <v>Rojos</v>
      </c>
      <c r="K19" s="243"/>
      <c r="L19" s="242" t="str">
        <f>D17</f>
        <v>Verdes</v>
      </c>
      <c r="M19" s="244"/>
      <c r="N19" s="242" t="str">
        <f>E17</f>
        <v>Dulce</v>
      </c>
      <c r="O19" s="244"/>
      <c r="P19" s="178" t="str">
        <f>F17</f>
        <v>Atole chocolate</v>
      </c>
      <c r="Q19" s="179"/>
      <c r="R19" s="82" t="str">
        <f>G17</f>
        <v>Atole blanco</v>
      </c>
      <c r="S19" s="89"/>
      <c r="T19" s="1"/>
    </row>
    <row r="20" spans="1:20" ht="13.5" customHeight="1" x14ac:dyDescent="0.25">
      <c r="B20" s="232" t="s">
        <v>31</v>
      </c>
      <c r="C20" s="223">
        <v>36</v>
      </c>
      <c r="D20" s="228">
        <v>21</v>
      </c>
      <c r="E20" s="223">
        <v>17</v>
      </c>
      <c r="F20" s="228">
        <v>33</v>
      </c>
      <c r="G20" s="224">
        <v>20</v>
      </c>
      <c r="H20" s="230"/>
      <c r="I20" s="160" t="str">
        <f t="shared" ref="I20:I26" si="0">A67</f>
        <v>Lunes</v>
      </c>
      <c r="J20" s="160">
        <f>H67</f>
        <v>40.334416421682398</v>
      </c>
      <c r="K20" s="161">
        <f>I67</f>
        <v>40.334725875496417</v>
      </c>
      <c r="L20" s="160">
        <f>H103</f>
        <v>25.514994158120214</v>
      </c>
      <c r="M20" s="166">
        <f>I103</f>
        <v>25.519278203297414</v>
      </c>
      <c r="N20" s="160">
        <f>H139</f>
        <v>23.522987627921186</v>
      </c>
      <c r="O20" s="166">
        <f>I139</f>
        <v>23.529555521612952</v>
      </c>
      <c r="P20" s="160">
        <f>H175</f>
        <v>38.997296551724133</v>
      </c>
      <c r="Q20" s="166">
        <f>I175</f>
        <v>38.996524137931033</v>
      </c>
      <c r="R20" s="161">
        <f>H211</f>
        <v>28.842212075088788</v>
      </c>
      <c r="S20" s="166">
        <f>I211</f>
        <v>28.844748858447488</v>
      </c>
      <c r="T20" s="1"/>
    </row>
    <row r="21" spans="1:20" ht="13.5" customHeight="1" x14ac:dyDescent="0.25">
      <c r="B21" s="232" t="s">
        <v>32</v>
      </c>
      <c r="C21" s="223">
        <v>37</v>
      </c>
      <c r="D21" s="228">
        <v>19</v>
      </c>
      <c r="E21" s="223">
        <v>18</v>
      </c>
      <c r="F21" s="228">
        <v>30</v>
      </c>
      <c r="G21" s="224">
        <v>19</v>
      </c>
      <c r="H21" s="230"/>
      <c r="I21" s="107" t="str">
        <f t="shared" si="0"/>
        <v>Martes</v>
      </c>
      <c r="J21" s="107">
        <f t="shared" ref="J21:J26" si="1">H68</f>
        <v>39.498308543199265</v>
      </c>
      <c r="K21" s="162">
        <f t="shared" ref="K21:K26" si="2">I68</f>
        <v>39.497825269827629</v>
      </c>
      <c r="L21" s="107">
        <f t="shared" ref="L21:M21" si="3">H104</f>
        <v>31.184372231272686</v>
      </c>
      <c r="M21" s="108">
        <f t="shared" si="3"/>
        <v>31.189430964017266</v>
      </c>
      <c r="N21" s="107">
        <f t="shared" ref="N21:O21" si="4">H140</f>
        <v>24.839577329490872</v>
      </c>
      <c r="O21" s="108">
        <f t="shared" si="4"/>
        <v>24.841361328393027</v>
      </c>
      <c r="P21" s="107">
        <f t="shared" ref="P21:Q21" si="5">H176</f>
        <v>40.846725968626281</v>
      </c>
      <c r="Q21" s="108">
        <f t="shared" si="5"/>
        <v>40.85055243585284</v>
      </c>
      <c r="R21" s="162">
        <f t="shared" ref="R21:S21" si="6">H212</f>
        <v>35.35361116597538</v>
      </c>
      <c r="S21" s="108">
        <f t="shared" si="6"/>
        <v>35.359404832444532</v>
      </c>
      <c r="T21" s="1"/>
    </row>
    <row r="22" spans="1:20" ht="13.5" customHeight="1" x14ac:dyDescent="0.25">
      <c r="B22" s="232" t="s">
        <v>33</v>
      </c>
      <c r="C22" s="223">
        <v>38</v>
      </c>
      <c r="D22" s="228">
        <v>23</v>
      </c>
      <c r="E22" s="223">
        <v>21</v>
      </c>
      <c r="F22" s="228">
        <v>36</v>
      </c>
      <c r="G22" s="224">
        <v>25</v>
      </c>
      <c r="H22" s="230"/>
      <c r="I22" s="107" t="str">
        <f t="shared" si="0"/>
        <v>Miércoles</v>
      </c>
      <c r="J22" s="107">
        <f t="shared" si="1"/>
        <v>36.340437678401521</v>
      </c>
      <c r="K22" s="162">
        <f t="shared" si="2"/>
        <v>36.34246749127815</v>
      </c>
      <c r="L22" s="107">
        <f t="shared" ref="L22:M22" si="7">H105</f>
        <v>24.026465028355386</v>
      </c>
      <c r="M22" s="108">
        <f t="shared" si="7"/>
        <v>24.034026465028354</v>
      </c>
      <c r="N22" s="107">
        <f t="shared" ref="N22:O22" si="8">H141</f>
        <v>19.717860471786047</v>
      </c>
      <c r="O22" s="108">
        <f t="shared" si="8"/>
        <v>19.732487273248726</v>
      </c>
      <c r="P22" s="107">
        <f t="shared" ref="P22:Q22" si="9">H177</f>
        <v>32.84811941521366</v>
      </c>
      <c r="Q22" s="108">
        <f t="shared" si="9"/>
        <v>32.85234401003661</v>
      </c>
      <c r="R22" s="162">
        <f t="shared" ref="R22:S22" si="10">H213</f>
        <v>20.549640567320772</v>
      </c>
      <c r="S22" s="108">
        <f t="shared" si="10"/>
        <v>20.563823586555277</v>
      </c>
      <c r="T22" s="1"/>
    </row>
    <row r="23" spans="1:20" ht="13.5" customHeight="1" x14ac:dyDescent="0.25">
      <c r="B23" s="232" t="s">
        <v>34</v>
      </c>
      <c r="C23" s="223">
        <v>40</v>
      </c>
      <c r="D23" s="228">
        <v>24</v>
      </c>
      <c r="E23" s="223">
        <v>25</v>
      </c>
      <c r="F23" s="228">
        <v>40</v>
      </c>
      <c r="G23" s="224">
        <v>26</v>
      </c>
      <c r="H23" s="230"/>
      <c r="I23" s="107" t="str">
        <f t="shared" si="0"/>
        <v>Jueves</v>
      </c>
      <c r="J23" s="107">
        <f t="shared" si="1"/>
        <v>38.672162096487781</v>
      </c>
      <c r="K23" s="162">
        <f t="shared" si="2"/>
        <v>38.673732219293818</v>
      </c>
      <c r="L23" s="107">
        <f t="shared" ref="L23:M23" si="11">H106</f>
        <v>26.707658743828222</v>
      </c>
      <c r="M23" s="108">
        <f t="shared" si="11"/>
        <v>26.719370765874384</v>
      </c>
      <c r="N23" s="107">
        <f t="shared" ref="N23:O23" si="12">H142</f>
        <v>21.202776214593886</v>
      </c>
      <c r="O23" s="108">
        <f t="shared" si="12"/>
        <v>21.213093228287377</v>
      </c>
      <c r="P23" s="107">
        <f t="shared" ref="P23:Q23" si="13">H178</f>
        <v>39.85455204932898</v>
      </c>
      <c r="Q23" s="108">
        <f t="shared" si="13"/>
        <v>39.860614539613451</v>
      </c>
      <c r="R23" s="162">
        <f t="shared" ref="R23:S23" si="14">H214</f>
        <v>29.044180931433491</v>
      </c>
      <c r="S23" s="108">
        <f t="shared" si="14"/>
        <v>29.056804054700201</v>
      </c>
      <c r="T23" s="1"/>
    </row>
    <row r="24" spans="1:20" ht="13.5" customHeight="1" thickBot="1" x14ac:dyDescent="0.3">
      <c r="A24" s="83"/>
      <c r="B24" s="232" t="s">
        <v>35</v>
      </c>
      <c r="C24" s="225">
        <v>55</v>
      </c>
      <c r="D24" s="229">
        <v>46</v>
      </c>
      <c r="E24" s="225">
        <v>36</v>
      </c>
      <c r="F24" s="229">
        <v>70</v>
      </c>
      <c r="G24" s="226">
        <v>55</v>
      </c>
      <c r="H24" s="230"/>
      <c r="I24" s="107" t="str">
        <f t="shared" si="0"/>
        <v>Viernes</v>
      </c>
      <c r="J24" s="107">
        <f t="shared" si="1"/>
        <v>42.512383403023478</v>
      </c>
      <c r="K24" s="162">
        <f t="shared" si="2"/>
        <v>42.515921518173045</v>
      </c>
      <c r="L24" s="107">
        <f t="shared" ref="L24:M24" si="15">H107</f>
        <v>29.030228677986063</v>
      </c>
      <c r="M24" s="108">
        <f t="shared" si="15"/>
        <v>29.038865443124941</v>
      </c>
      <c r="N24" s="107">
        <f t="shared" ref="N24:O24" si="16">H143</f>
        <v>25.550362809002582</v>
      </c>
      <c r="O24" s="108">
        <f t="shared" si="16"/>
        <v>25.564752183003321</v>
      </c>
      <c r="P24" s="107">
        <f t="shared" ref="P24:Q24" si="17">H179</f>
        <v>40.346931820118265</v>
      </c>
      <c r="Q24" s="108">
        <f t="shared" si="17"/>
        <v>40.350817102056816</v>
      </c>
      <c r="R24" s="162">
        <f t="shared" ref="R24:S24" si="18">H215</f>
        <v>37.863846860528334</v>
      </c>
      <c r="S24" s="108">
        <f t="shared" si="18"/>
        <v>37.87256501115548</v>
      </c>
      <c r="T24" s="1"/>
    </row>
    <row r="25" spans="1:20" ht="15" customHeight="1" x14ac:dyDescent="0.25">
      <c r="A25" s="81" t="s">
        <v>20</v>
      </c>
      <c r="B25" s="233" t="s">
        <v>29</v>
      </c>
      <c r="C25" s="221">
        <v>41</v>
      </c>
      <c r="D25" s="227">
        <v>23</v>
      </c>
      <c r="E25" s="221">
        <v>22</v>
      </c>
      <c r="F25" s="227">
        <v>39</v>
      </c>
      <c r="G25" s="222">
        <v>29</v>
      </c>
      <c r="H25" s="230"/>
      <c r="I25" s="107" t="str">
        <f t="shared" si="0"/>
        <v>Sábado</v>
      </c>
      <c r="J25" s="107">
        <f t="shared" si="1"/>
        <v>47.680666157594267</v>
      </c>
      <c r="K25" s="162">
        <f t="shared" si="2"/>
        <v>47.684666012145009</v>
      </c>
      <c r="L25" s="107">
        <f t="shared" ref="L25:M25" si="19">H108</f>
        <v>31.362125409216823</v>
      </c>
      <c r="M25" s="108">
        <f t="shared" si="19"/>
        <v>31.370351716612106</v>
      </c>
      <c r="N25" s="107">
        <f t="shared" ref="N25:O25" si="20">H144</f>
        <v>28.867387387387389</v>
      </c>
      <c r="O25" s="108">
        <f t="shared" si="20"/>
        <v>28.877117117117116</v>
      </c>
      <c r="P25" s="107">
        <f t="shared" ref="P25:Q25" si="21">H180</f>
        <v>51.682563551736479</v>
      </c>
      <c r="Q25" s="108">
        <f t="shared" si="21"/>
        <v>51.68710551889928</v>
      </c>
      <c r="R25" s="162">
        <f t="shared" ref="R25:S25" si="22">H216</f>
        <v>42.695923491082183</v>
      </c>
      <c r="S25" s="108">
        <f t="shared" si="22"/>
        <v>42.704282583772333</v>
      </c>
      <c r="T25" s="1"/>
    </row>
    <row r="26" spans="1:20" ht="15" customHeight="1" thickBot="1" x14ac:dyDescent="0.3">
      <c r="B26" s="234" t="s">
        <v>30</v>
      </c>
      <c r="C26" s="223">
        <v>40</v>
      </c>
      <c r="D26" s="228">
        <v>25</v>
      </c>
      <c r="E26" s="223">
        <v>25</v>
      </c>
      <c r="F26" s="228">
        <v>36</v>
      </c>
      <c r="G26" s="224">
        <v>33</v>
      </c>
      <c r="H26" s="230"/>
      <c r="I26" s="113" t="str">
        <f t="shared" si="0"/>
        <v>Domingo</v>
      </c>
      <c r="J26" s="113">
        <f t="shared" si="1"/>
        <v>65.177445910085822</v>
      </c>
      <c r="K26" s="163">
        <f t="shared" si="2"/>
        <v>65.180525693919861</v>
      </c>
      <c r="L26" s="113">
        <f t="shared" ref="L26:M26" si="23">H109</f>
        <v>55.346283436558792</v>
      </c>
      <c r="M26" s="114">
        <f t="shared" si="23"/>
        <v>55.349983466051782</v>
      </c>
      <c r="N26" s="113">
        <f t="shared" ref="N26:O26" si="24">H145</f>
        <v>38.342891278375149</v>
      </c>
      <c r="O26" s="114">
        <f t="shared" si="24"/>
        <v>38.345622119815665</v>
      </c>
      <c r="P26" s="113">
        <f t="shared" ref="P26:Q26" si="25">H181</f>
        <v>78.340401089556323</v>
      </c>
      <c r="Q26" s="114">
        <f t="shared" si="25"/>
        <v>78.342420448477171</v>
      </c>
      <c r="R26" s="163">
        <f t="shared" ref="R26:S26" si="26">H217</f>
        <v>63.342431181620015</v>
      </c>
      <c r="S26" s="114">
        <f t="shared" si="26"/>
        <v>63.345030566844777</v>
      </c>
      <c r="T26" s="1"/>
    </row>
    <row r="27" spans="1:20" x14ac:dyDescent="0.25">
      <c r="B27" s="234" t="s">
        <v>31</v>
      </c>
      <c r="C27" s="223">
        <v>35</v>
      </c>
      <c r="D27" s="228">
        <v>22</v>
      </c>
      <c r="E27" s="223">
        <v>15</v>
      </c>
      <c r="F27" s="228">
        <v>30</v>
      </c>
      <c r="G27" s="224">
        <v>14</v>
      </c>
      <c r="H27" s="2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B28" s="234" t="s">
        <v>32</v>
      </c>
      <c r="C28" s="223">
        <v>38</v>
      </c>
      <c r="D28" s="228">
        <v>21</v>
      </c>
      <c r="E28" s="223">
        <v>19</v>
      </c>
      <c r="F28" s="228">
        <v>35</v>
      </c>
      <c r="G28" s="224">
        <v>23</v>
      </c>
      <c r="H28" s="23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B29" s="234" t="s">
        <v>33</v>
      </c>
      <c r="C29" s="223">
        <v>40</v>
      </c>
      <c r="D29" s="228">
        <v>25</v>
      </c>
      <c r="E29" s="223">
        <v>19</v>
      </c>
      <c r="F29" s="228">
        <v>35</v>
      </c>
      <c r="G29" s="224">
        <v>30</v>
      </c>
      <c r="H29" s="23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B30" s="234" t="s">
        <v>34</v>
      </c>
      <c r="C30" s="223">
        <v>42</v>
      </c>
      <c r="D30" s="228">
        <v>28</v>
      </c>
      <c r="E30" s="223">
        <v>20</v>
      </c>
      <c r="F30" s="228">
        <v>44</v>
      </c>
      <c r="G30" s="224">
        <v>31</v>
      </c>
      <c r="H30" s="23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83"/>
      <c r="B31" s="235" t="s">
        <v>35</v>
      </c>
      <c r="C31" s="225">
        <v>57</v>
      </c>
      <c r="D31" s="229">
        <v>50</v>
      </c>
      <c r="E31" s="225">
        <v>34</v>
      </c>
      <c r="F31" s="229">
        <v>68</v>
      </c>
      <c r="G31" s="226">
        <v>59</v>
      </c>
      <c r="H31" s="23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0" ht="15.75" x14ac:dyDescent="0.25">
      <c r="A32" s="81" t="s">
        <v>23</v>
      </c>
      <c r="B32" s="231" t="s">
        <v>29</v>
      </c>
      <c r="C32" s="221">
        <v>40</v>
      </c>
      <c r="D32" s="227">
        <v>24</v>
      </c>
      <c r="E32" s="221">
        <v>23</v>
      </c>
      <c r="F32" s="227">
        <v>41</v>
      </c>
      <c r="G32" s="222">
        <v>27</v>
      </c>
      <c r="H32" s="23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B33" s="232" t="s">
        <v>30</v>
      </c>
      <c r="C33" s="223">
        <v>38</v>
      </c>
      <c r="D33" s="228">
        <v>29</v>
      </c>
      <c r="E33" s="223">
        <v>27</v>
      </c>
      <c r="F33" s="228">
        <v>35</v>
      </c>
      <c r="G33" s="224">
        <v>39</v>
      </c>
      <c r="H33" s="23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B34" s="232" t="s">
        <v>31</v>
      </c>
      <c r="C34" s="223">
        <v>33</v>
      </c>
      <c r="D34" s="228">
        <v>24</v>
      </c>
      <c r="E34" s="223">
        <v>17</v>
      </c>
      <c r="F34" s="228">
        <v>27</v>
      </c>
      <c r="G34" s="224">
        <v>16</v>
      </c>
      <c r="H34" s="23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B35" s="232" t="s">
        <v>32</v>
      </c>
      <c r="C35" s="223">
        <v>36</v>
      </c>
      <c r="D35" s="228">
        <v>26</v>
      </c>
      <c r="E35" s="223">
        <v>18</v>
      </c>
      <c r="F35" s="228">
        <v>40</v>
      </c>
      <c r="G35" s="224">
        <v>29</v>
      </c>
      <c r="H35" s="2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B36" s="232" t="s">
        <v>33</v>
      </c>
      <c r="C36" s="223">
        <v>42</v>
      </c>
      <c r="D36" s="228">
        <v>28</v>
      </c>
      <c r="E36" s="223">
        <v>21</v>
      </c>
      <c r="F36" s="228">
        <v>41</v>
      </c>
      <c r="G36" s="224">
        <v>38</v>
      </c>
      <c r="H36" s="23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B37" s="232" t="s">
        <v>34</v>
      </c>
      <c r="C37" s="223">
        <v>45</v>
      </c>
      <c r="D37" s="228">
        <v>30</v>
      </c>
      <c r="E37" s="223">
        <v>28</v>
      </c>
      <c r="F37" s="228">
        <v>50</v>
      </c>
      <c r="G37" s="224">
        <v>48</v>
      </c>
      <c r="H37" s="23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thickBot="1" x14ac:dyDescent="0.3">
      <c r="A38" s="83"/>
      <c r="B38" s="232" t="s">
        <v>35</v>
      </c>
      <c r="C38" s="225">
        <v>61</v>
      </c>
      <c r="D38" s="229">
        <v>48</v>
      </c>
      <c r="E38" s="225">
        <v>39</v>
      </c>
      <c r="F38" s="229">
        <v>77</v>
      </c>
      <c r="G38" s="226">
        <v>61</v>
      </c>
      <c r="H38" s="23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x14ac:dyDescent="0.25">
      <c r="A39" s="81" t="s">
        <v>24</v>
      </c>
      <c r="B39" s="233" t="s">
        <v>29</v>
      </c>
      <c r="C39" s="221">
        <v>42</v>
      </c>
      <c r="D39" s="227">
        <v>25</v>
      </c>
      <c r="E39" s="221">
        <v>22</v>
      </c>
      <c r="F39" s="227">
        <v>38</v>
      </c>
      <c r="G39" s="222">
        <v>29</v>
      </c>
      <c r="H39" s="2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B40" s="234" t="s">
        <v>30</v>
      </c>
      <c r="C40" s="223">
        <v>36</v>
      </c>
      <c r="D40" s="228">
        <v>33</v>
      </c>
      <c r="E40" s="223">
        <v>23</v>
      </c>
      <c r="F40" s="228">
        <v>44</v>
      </c>
      <c r="G40" s="224">
        <v>35</v>
      </c>
      <c r="H40" s="23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B41" s="234" t="s">
        <v>31</v>
      </c>
      <c r="C41" s="223">
        <v>37</v>
      </c>
      <c r="D41" s="228">
        <v>21</v>
      </c>
      <c r="E41" s="223">
        <v>21</v>
      </c>
      <c r="F41" s="228">
        <v>30</v>
      </c>
      <c r="G41" s="224">
        <v>21</v>
      </c>
      <c r="H41" s="23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B42" s="234" t="s">
        <v>32</v>
      </c>
      <c r="C42" s="223">
        <v>40</v>
      </c>
      <c r="D42" s="228">
        <v>31</v>
      </c>
      <c r="E42" s="223">
        <v>23</v>
      </c>
      <c r="F42" s="228">
        <v>42</v>
      </c>
      <c r="G42" s="224">
        <v>31</v>
      </c>
      <c r="H42" s="23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B43" s="234" t="s">
        <v>33</v>
      </c>
      <c r="C43" s="223">
        <v>39</v>
      </c>
      <c r="D43" s="228">
        <v>31</v>
      </c>
      <c r="E43" s="223">
        <v>24</v>
      </c>
      <c r="F43" s="228">
        <v>40</v>
      </c>
      <c r="G43" s="224">
        <v>44</v>
      </c>
      <c r="H43" s="23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B44" s="234" t="s">
        <v>34</v>
      </c>
      <c r="C44" s="223">
        <v>53</v>
      </c>
      <c r="D44" s="228">
        <v>32</v>
      </c>
      <c r="E44" s="223">
        <v>30</v>
      </c>
      <c r="F44" s="228">
        <v>59</v>
      </c>
      <c r="G44" s="224">
        <v>47</v>
      </c>
      <c r="H44" s="23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thickBot="1" x14ac:dyDescent="0.3">
      <c r="A45" s="83"/>
      <c r="B45" s="235" t="s">
        <v>35</v>
      </c>
      <c r="C45" s="225">
        <v>72</v>
      </c>
      <c r="D45" s="229">
        <v>64</v>
      </c>
      <c r="E45" s="225">
        <v>38</v>
      </c>
      <c r="F45" s="229">
        <v>84</v>
      </c>
      <c r="G45" s="226">
        <v>63</v>
      </c>
      <c r="H45" s="230"/>
    </row>
    <row r="46" spans="1:19" ht="15.75" x14ac:dyDescent="0.25">
      <c r="A46" s="81" t="s">
        <v>25</v>
      </c>
      <c r="B46" s="231" t="s">
        <v>29</v>
      </c>
      <c r="C46" s="221">
        <v>39</v>
      </c>
      <c r="D46" s="227">
        <v>27</v>
      </c>
      <c r="E46" s="221">
        <v>25</v>
      </c>
      <c r="F46" s="227">
        <v>37</v>
      </c>
      <c r="G46" s="222">
        <v>30</v>
      </c>
      <c r="H46" s="230"/>
    </row>
    <row r="47" spans="1:19" x14ac:dyDescent="0.25">
      <c r="B47" s="232" t="s">
        <v>30</v>
      </c>
      <c r="C47" s="223">
        <v>41</v>
      </c>
      <c r="D47" s="228">
        <v>35</v>
      </c>
      <c r="E47" s="223">
        <v>24</v>
      </c>
      <c r="F47" s="228">
        <v>47</v>
      </c>
      <c r="G47" s="224">
        <v>42</v>
      </c>
      <c r="H47" s="230"/>
    </row>
    <row r="48" spans="1:19" x14ac:dyDescent="0.25">
      <c r="B48" s="232" t="s">
        <v>31</v>
      </c>
      <c r="C48" s="223">
        <v>36</v>
      </c>
      <c r="D48" s="228">
        <v>27</v>
      </c>
      <c r="E48" s="223">
        <v>23</v>
      </c>
      <c r="F48" s="228">
        <v>39</v>
      </c>
      <c r="G48" s="224">
        <v>25</v>
      </c>
      <c r="H48" s="230"/>
    </row>
    <row r="49" spans="1:52" x14ac:dyDescent="0.25">
      <c r="B49" s="232" t="s">
        <v>32</v>
      </c>
      <c r="C49" s="223">
        <v>41</v>
      </c>
      <c r="D49" s="228">
        <v>30</v>
      </c>
      <c r="E49" s="223">
        <v>24</v>
      </c>
      <c r="F49" s="228">
        <v>45</v>
      </c>
      <c r="G49" s="224">
        <v>33</v>
      </c>
      <c r="H49" s="230"/>
    </row>
    <row r="50" spans="1:52" x14ac:dyDescent="0.25">
      <c r="B50" s="232" t="s">
        <v>33</v>
      </c>
      <c r="C50" s="223">
        <v>45</v>
      </c>
      <c r="D50" s="228">
        <v>30</v>
      </c>
      <c r="E50" s="223">
        <v>32</v>
      </c>
      <c r="F50" s="228">
        <v>44</v>
      </c>
      <c r="G50" s="224">
        <v>43</v>
      </c>
      <c r="H50" s="230"/>
    </row>
    <row r="51" spans="1:52" x14ac:dyDescent="0.25">
      <c r="B51" s="232" t="s">
        <v>34</v>
      </c>
      <c r="C51" s="223">
        <v>51</v>
      </c>
      <c r="D51" s="228">
        <v>35</v>
      </c>
      <c r="E51" s="223">
        <v>34</v>
      </c>
      <c r="F51" s="228">
        <v>57</v>
      </c>
      <c r="G51" s="224">
        <v>52</v>
      </c>
      <c r="H51" s="230"/>
    </row>
    <row r="52" spans="1:52" ht="15.75" thickBot="1" x14ac:dyDescent="0.3">
      <c r="A52" s="83"/>
      <c r="B52" s="232" t="s">
        <v>35</v>
      </c>
      <c r="C52" s="225">
        <v>68</v>
      </c>
      <c r="D52" s="229">
        <v>59</v>
      </c>
      <c r="E52" s="225">
        <v>42</v>
      </c>
      <c r="F52" s="229">
        <v>79</v>
      </c>
      <c r="G52" s="226">
        <v>67</v>
      </c>
      <c r="H52" s="230"/>
    </row>
    <row r="53" spans="1:52" ht="15.75" x14ac:dyDescent="0.25">
      <c r="A53" s="81" t="s">
        <v>107</v>
      </c>
      <c r="B53" s="233" t="s">
        <v>29</v>
      </c>
      <c r="C53" s="221">
        <v>41</v>
      </c>
      <c r="D53" s="227">
        <v>29</v>
      </c>
      <c r="E53" s="221">
        <v>28</v>
      </c>
      <c r="F53" s="227">
        <v>39</v>
      </c>
      <c r="G53" s="222">
        <v>31</v>
      </c>
      <c r="H53" s="230"/>
    </row>
    <row r="54" spans="1:52" x14ac:dyDescent="0.25">
      <c r="A54" s="82"/>
      <c r="B54" s="234" t="s">
        <v>30</v>
      </c>
      <c r="C54" s="223">
        <v>40</v>
      </c>
      <c r="D54" s="228">
        <v>35</v>
      </c>
      <c r="E54" s="223">
        <v>27</v>
      </c>
      <c r="F54" s="228">
        <v>45</v>
      </c>
      <c r="G54" s="224">
        <v>38</v>
      </c>
      <c r="H54" s="230"/>
    </row>
    <row r="55" spans="1:52" x14ac:dyDescent="0.25">
      <c r="B55" s="234" t="s">
        <v>31</v>
      </c>
      <c r="C55" s="223">
        <v>41</v>
      </c>
      <c r="D55" s="228">
        <v>29</v>
      </c>
      <c r="E55" s="223">
        <v>25</v>
      </c>
      <c r="F55" s="228">
        <v>38</v>
      </c>
      <c r="G55" s="224">
        <v>27</v>
      </c>
      <c r="H55" s="230"/>
    </row>
    <row r="56" spans="1:52" x14ac:dyDescent="0.25">
      <c r="B56" s="234" t="s">
        <v>32</v>
      </c>
      <c r="C56" s="223">
        <v>40</v>
      </c>
      <c r="D56" s="228">
        <v>33</v>
      </c>
      <c r="E56" s="223">
        <v>25</v>
      </c>
      <c r="F56" s="228">
        <v>47</v>
      </c>
      <c r="G56" s="224">
        <v>39</v>
      </c>
      <c r="H56" s="230"/>
    </row>
    <row r="57" spans="1:52" x14ac:dyDescent="0.25">
      <c r="B57" s="234" t="s">
        <v>33</v>
      </c>
      <c r="C57" s="223">
        <v>51</v>
      </c>
      <c r="D57" s="228">
        <v>37</v>
      </c>
      <c r="E57" s="223">
        <v>36</v>
      </c>
      <c r="F57" s="228">
        <v>46</v>
      </c>
      <c r="G57" s="224">
        <v>47</v>
      </c>
      <c r="H57" s="230"/>
    </row>
    <row r="58" spans="1:52" x14ac:dyDescent="0.25">
      <c r="B58" s="234" t="s">
        <v>34</v>
      </c>
      <c r="C58" s="223">
        <v>55</v>
      </c>
      <c r="D58" s="228">
        <v>39</v>
      </c>
      <c r="E58" s="223">
        <v>36</v>
      </c>
      <c r="F58" s="228">
        <v>60</v>
      </c>
      <c r="G58" s="224">
        <v>52</v>
      </c>
      <c r="H58" s="230"/>
    </row>
    <row r="59" spans="1:52" ht="15.75" thickBot="1" x14ac:dyDescent="0.3">
      <c r="A59" s="258"/>
      <c r="B59" s="259" t="s">
        <v>35</v>
      </c>
      <c r="C59" s="260">
        <v>78</v>
      </c>
      <c r="D59" s="261">
        <v>65</v>
      </c>
      <c r="E59" s="225">
        <v>41</v>
      </c>
      <c r="F59" s="229">
        <v>92</v>
      </c>
      <c r="G59" s="226">
        <v>75</v>
      </c>
      <c r="H59" s="230"/>
    </row>
    <row r="60" spans="1:52" x14ac:dyDescent="0.25"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5"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5"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5.75" x14ac:dyDescent="0.25">
      <c r="A63" s="262" t="s">
        <v>109</v>
      </c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25"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9.5" thickBot="1" x14ac:dyDescent="0.35">
      <c r="A65" s="53" t="str">
        <f>UPPER(C17)</f>
        <v>ROJOS</v>
      </c>
      <c r="B65" s="105"/>
      <c r="C65" s="106" t="s">
        <v>28</v>
      </c>
      <c r="H65" s="100" t="s">
        <v>17</v>
      </c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6.5" thickBot="1" x14ac:dyDescent="0.3">
      <c r="A66" s="62" t="s">
        <v>0</v>
      </c>
      <c r="B66" s="101" t="s">
        <v>44</v>
      </c>
      <c r="C66" s="102" t="s">
        <v>40</v>
      </c>
      <c r="D66" s="102" t="s">
        <v>39</v>
      </c>
      <c r="E66" s="102" t="s">
        <v>38</v>
      </c>
      <c r="F66" s="102" t="s">
        <v>37</v>
      </c>
      <c r="G66" s="103" t="s">
        <v>36</v>
      </c>
      <c r="H66" s="85" t="s">
        <v>41</v>
      </c>
      <c r="I66" s="99" t="s">
        <v>42</v>
      </c>
      <c r="AQ66" s="1"/>
      <c r="AR66" s="1"/>
      <c r="AS66" s="251" t="s">
        <v>90</v>
      </c>
      <c r="AT66" s="255" t="s">
        <v>78</v>
      </c>
      <c r="AU66" s="252" t="s">
        <v>79</v>
      </c>
      <c r="AV66" s="253" t="s">
        <v>80</v>
      </c>
      <c r="AW66" s="252" t="s">
        <v>81</v>
      </c>
      <c r="AX66" s="254" t="s">
        <v>82</v>
      </c>
      <c r="AY66" s="1"/>
      <c r="AZ66" s="1"/>
    </row>
    <row r="67" spans="1:52" x14ac:dyDescent="0.25">
      <c r="A67" s="28" t="s">
        <v>29</v>
      </c>
      <c r="B67" s="23">
        <f t="shared" ref="B67:B73" si="27">C18</f>
        <v>39</v>
      </c>
      <c r="C67" s="23">
        <f t="shared" ref="C67:C73" si="28">C25</f>
        <v>41</v>
      </c>
      <c r="D67" s="23">
        <f t="shared" ref="D67:D73" si="29">C32</f>
        <v>40</v>
      </c>
      <c r="E67" s="23">
        <f t="shared" ref="E67:E73" si="30">C39</f>
        <v>42</v>
      </c>
      <c r="F67" s="23">
        <f t="shared" ref="F67:F73" si="31">C46</f>
        <v>39</v>
      </c>
      <c r="G67" s="23">
        <f t="shared" ref="G67:G73" si="32">C53</f>
        <v>41</v>
      </c>
      <c r="H67" s="107">
        <f>B92</f>
        <v>40.334416421682398</v>
      </c>
      <c r="I67" s="108">
        <f>C92</f>
        <v>40.334725875496417</v>
      </c>
      <c r="AQ67" s="1"/>
      <c r="AR67" s="1"/>
      <c r="AS67" s="245" t="s">
        <v>83</v>
      </c>
      <c r="AT67" s="246">
        <v>25</v>
      </c>
      <c r="AU67" s="227">
        <v>10</v>
      </c>
      <c r="AV67" s="221">
        <v>8</v>
      </c>
      <c r="AW67" s="227">
        <v>7</v>
      </c>
      <c r="AX67" s="222">
        <v>4</v>
      </c>
      <c r="AY67" s="1"/>
      <c r="AZ67" s="1"/>
    </row>
    <row r="68" spans="1:52" x14ac:dyDescent="0.25">
      <c r="A68" s="28" t="s">
        <v>30</v>
      </c>
      <c r="B68" s="23">
        <f t="shared" si="27"/>
        <v>42</v>
      </c>
      <c r="C68" s="23">
        <f t="shared" si="28"/>
        <v>40</v>
      </c>
      <c r="D68" s="23">
        <f t="shared" si="29"/>
        <v>38</v>
      </c>
      <c r="E68" s="23">
        <f t="shared" si="30"/>
        <v>36</v>
      </c>
      <c r="F68" s="23">
        <f t="shared" si="31"/>
        <v>41</v>
      </c>
      <c r="G68" s="23">
        <f t="shared" si="32"/>
        <v>40</v>
      </c>
      <c r="H68" s="107">
        <f>H92</f>
        <v>39.498308543199265</v>
      </c>
      <c r="I68" s="108">
        <f>I92</f>
        <v>39.497825269827629</v>
      </c>
      <c r="AQ68" s="1"/>
      <c r="AR68" s="1"/>
      <c r="AS68" s="247" t="s">
        <v>84</v>
      </c>
      <c r="AT68" s="248">
        <v>27</v>
      </c>
      <c r="AU68" s="228">
        <v>12</v>
      </c>
      <c r="AV68" s="223">
        <v>10</v>
      </c>
      <c r="AW68" s="228">
        <v>7</v>
      </c>
      <c r="AX68" s="224">
        <v>5</v>
      </c>
      <c r="AY68" s="1"/>
      <c r="AZ68" s="1"/>
    </row>
    <row r="69" spans="1:52" x14ac:dyDescent="0.25">
      <c r="A69" s="28" t="s">
        <v>31</v>
      </c>
      <c r="B69" s="23">
        <f t="shared" si="27"/>
        <v>36</v>
      </c>
      <c r="C69" s="23">
        <f t="shared" si="28"/>
        <v>35</v>
      </c>
      <c r="D69" s="23">
        <f t="shared" si="29"/>
        <v>33</v>
      </c>
      <c r="E69" s="23">
        <f t="shared" si="30"/>
        <v>37</v>
      </c>
      <c r="F69" s="23">
        <f t="shared" si="31"/>
        <v>36</v>
      </c>
      <c r="G69" s="23">
        <f t="shared" si="32"/>
        <v>41</v>
      </c>
      <c r="H69" s="107">
        <f>N92</f>
        <v>36.340437678401521</v>
      </c>
      <c r="I69" s="108">
        <f>O92</f>
        <v>36.34246749127815</v>
      </c>
      <c r="AQ69" s="1"/>
      <c r="AR69" s="1"/>
      <c r="AS69" s="247" t="s">
        <v>85</v>
      </c>
      <c r="AT69" s="248">
        <v>25</v>
      </c>
      <c r="AU69" s="228">
        <v>13</v>
      </c>
      <c r="AV69" s="223">
        <v>9</v>
      </c>
      <c r="AW69" s="228">
        <v>5</v>
      </c>
      <c r="AX69" s="224">
        <v>3</v>
      </c>
      <c r="AY69" s="1"/>
      <c r="AZ69" s="1"/>
    </row>
    <row r="70" spans="1:52" x14ac:dyDescent="0.25">
      <c r="A70" s="28" t="s">
        <v>32</v>
      </c>
      <c r="B70" s="23">
        <f t="shared" si="27"/>
        <v>37</v>
      </c>
      <c r="C70" s="23">
        <f t="shared" si="28"/>
        <v>38</v>
      </c>
      <c r="D70" s="23">
        <f t="shared" si="29"/>
        <v>36</v>
      </c>
      <c r="E70" s="23">
        <f t="shared" si="30"/>
        <v>40</v>
      </c>
      <c r="F70" s="23">
        <f t="shared" si="31"/>
        <v>41</v>
      </c>
      <c r="G70" s="23">
        <f t="shared" si="32"/>
        <v>40</v>
      </c>
      <c r="H70" s="107">
        <f>T92</f>
        <v>38.672162096487781</v>
      </c>
      <c r="I70" s="108">
        <f>U92</f>
        <v>38.673732219293818</v>
      </c>
      <c r="AQ70" s="1"/>
      <c r="AR70" s="1"/>
      <c r="AS70" s="247" t="s">
        <v>86</v>
      </c>
      <c r="AT70" s="248">
        <v>28</v>
      </c>
      <c r="AU70" s="228">
        <v>12</v>
      </c>
      <c r="AV70" s="223">
        <v>10</v>
      </c>
      <c r="AW70" s="228">
        <v>8</v>
      </c>
      <c r="AX70" s="224">
        <v>6</v>
      </c>
      <c r="AY70" s="1"/>
      <c r="AZ70" s="1"/>
    </row>
    <row r="71" spans="1:52" x14ac:dyDescent="0.25">
      <c r="A71" s="28" t="s">
        <v>33</v>
      </c>
      <c r="B71" s="23">
        <f t="shared" si="27"/>
        <v>38</v>
      </c>
      <c r="C71" s="23">
        <f t="shared" si="28"/>
        <v>40</v>
      </c>
      <c r="D71" s="23">
        <f t="shared" si="29"/>
        <v>42</v>
      </c>
      <c r="E71" s="23">
        <f t="shared" si="30"/>
        <v>39</v>
      </c>
      <c r="F71" s="23">
        <f t="shared" si="31"/>
        <v>45</v>
      </c>
      <c r="G71" s="23">
        <f t="shared" si="32"/>
        <v>51</v>
      </c>
      <c r="H71" s="107">
        <f>Z92</f>
        <v>42.512383403023478</v>
      </c>
      <c r="I71" s="108">
        <f>AA92</f>
        <v>42.515921518173045</v>
      </c>
      <c r="AQ71" s="1"/>
      <c r="AR71" s="1"/>
      <c r="AS71" s="247" t="s">
        <v>87</v>
      </c>
      <c r="AT71" s="248">
        <v>31</v>
      </c>
      <c r="AU71" s="228">
        <v>14</v>
      </c>
      <c r="AV71" s="223">
        <v>11</v>
      </c>
      <c r="AW71" s="228">
        <v>8</v>
      </c>
      <c r="AX71" s="224">
        <v>5</v>
      </c>
      <c r="AY71" s="1"/>
      <c r="AZ71" s="1"/>
    </row>
    <row r="72" spans="1:52" x14ac:dyDescent="0.25">
      <c r="A72" s="28" t="s">
        <v>34</v>
      </c>
      <c r="B72" s="23">
        <f t="shared" si="27"/>
        <v>40</v>
      </c>
      <c r="C72" s="23">
        <f t="shared" si="28"/>
        <v>42</v>
      </c>
      <c r="D72" s="23">
        <f t="shared" si="29"/>
        <v>45</v>
      </c>
      <c r="E72" s="23">
        <f t="shared" si="30"/>
        <v>53</v>
      </c>
      <c r="F72" s="23">
        <f t="shared" si="31"/>
        <v>51</v>
      </c>
      <c r="G72" s="23">
        <f t="shared" si="32"/>
        <v>55</v>
      </c>
      <c r="H72" s="107">
        <f>AF92</f>
        <v>47.680666157594267</v>
      </c>
      <c r="I72" s="108">
        <f>AG92</f>
        <v>47.684666012145009</v>
      </c>
      <c r="AQ72" s="1"/>
      <c r="AR72" s="1"/>
      <c r="AS72" s="247" t="s">
        <v>88</v>
      </c>
      <c r="AT72" s="248">
        <v>31</v>
      </c>
      <c r="AU72" s="228">
        <v>15</v>
      </c>
      <c r="AV72" s="223">
        <v>10</v>
      </c>
      <c r="AW72" s="228">
        <v>9</v>
      </c>
      <c r="AX72" s="224">
        <v>5</v>
      </c>
      <c r="AY72" s="1"/>
      <c r="AZ72" s="1"/>
    </row>
    <row r="73" spans="1:52" ht="15.75" thickBot="1" x14ac:dyDescent="0.3">
      <c r="A73" s="24" t="s">
        <v>35</v>
      </c>
      <c r="B73" s="26">
        <f t="shared" si="27"/>
        <v>55</v>
      </c>
      <c r="C73" s="26">
        <f t="shared" si="28"/>
        <v>57</v>
      </c>
      <c r="D73" s="26">
        <f t="shared" si="29"/>
        <v>61</v>
      </c>
      <c r="E73" s="26">
        <f t="shared" si="30"/>
        <v>72</v>
      </c>
      <c r="F73" s="26">
        <f t="shared" si="31"/>
        <v>68</v>
      </c>
      <c r="G73" s="26">
        <f t="shared" si="32"/>
        <v>78</v>
      </c>
      <c r="H73" s="113">
        <f>AL92</f>
        <v>65.177445910085822</v>
      </c>
      <c r="I73" s="114">
        <f>AM92</f>
        <v>65.180525693919861</v>
      </c>
      <c r="AQ73" s="1"/>
      <c r="AR73" s="1"/>
      <c r="AS73" s="249" t="s">
        <v>89</v>
      </c>
      <c r="AT73" s="250">
        <v>32</v>
      </c>
      <c r="AU73" s="229">
        <v>16</v>
      </c>
      <c r="AV73" s="225">
        <v>12</v>
      </c>
      <c r="AW73" s="229">
        <v>9</v>
      </c>
      <c r="AX73" s="226">
        <v>6</v>
      </c>
      <c r="AY73" s="1"/>
      <c r="AZ73" s="1"/>
    </row>
    <row r="74" spans="1:52" x14ac:dyDescent="0.25"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5.75" thickBot="1" x14ac:dyDescent="0.3"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7.25" customHeight="1" thickBot="1" x14ac:dyDescent="0.3">
      <c r="A76" s="109" t="s">
        <v>0</v>
      </c>
      <c r="B76" s="63" t="s">
        <v>43</v>
      </c>
      <c r="C76" s="63" t="s">
        <v>1</v>
      </c>
      <c r="D76" s="63" t="s">
        <v>2</v>
      </c>
      <c r="E76" s="64" t="s">
        <v>3</v>
      </c>
      <c r="G76" s="109" t="s">
        <v>0</v>
      </c>
      <c r="H76" s="63" t="s">
        <v>43</v>
      </c>
      <c r="I76" s="63" t="s">
        <v>1</v>
      </c>
      <c r="J76" s="63" t="s">
        <v>2</v>
      </c>
      <c r="K76" s="64" t="s">
        <v>3</v>
      </c>
      <c r="M76" s="109" t="s">
        <v>0</v>
      </c>
      <c r="N76" s="63" t="s">
        <v>43</v>
      </c>
      <c r="O76" s="63" t="s">
        <v>1</v>
      </c>
      <c r="P76" s="63" t="s">
        <v>2</v>
      </c>
      <c r="Q76" s="64" t="s">
        <v>3</v>
      </c>
      <c r="S76" s="109" t="s">
        <v>0</v>
      </c>
      <c r="T76" s="63" t="s">
        <v>43</v>
      </c>
      <c r="U76" s="63" t="s">
        <v>1</v>
      </c>
      <c r="V76" s="63" t="s">
        <v>2</v>
      </c>
      <c r="W76" s="64" t="s">
        <v>3</v>
      </c>
      <c r="Y76" s="109" t="s">
        <v>0</v>
      </c>
      <c r="Z76" s="63" t="s">
        <v>43</v>
      </c>
      <c r="AA76" s="63" t="s">
        <v>1</v>
      </c>
      <c r="AB76" s="63" t="s">
        <v>2</v>
      </c>
      <c r="AC76" s="64" t="s">
        <v>3</v>
      </c>
      <c r="AE76" s="109" t="s">
        <v>0</v>
      </c>
      <c r="AF76" s="63" t="s">
        <v>43</v>
      </c>
      <c r="AG76" s="63" t="s">
        <v>1</v>
      </c>
      <c r="AH76" s="63" t="s">
        <v>2</v>
      </c>
      <c r="AI76" s="64" t="s">
        <v>3</v>
      </c>
      <c r="AK76" s="109" t="s">
        <v>0</v>
      </c>
      <c r="AL76" s="63" t="s">
        <v>43</v>
      </c>
      <c r="AM76" s="63" t="s">
        <v>1</v>
      </c>
      <c r="AN76" s="63" t="s">
        <v>2</v>
      </c>
      <c r="AO76" s="64" t="s">
        <v>3</v>
      </c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25">
      <c r="A77" s="110" t="str">
        <f>CONCATENATE($A$67," #6")</f>
        <v>Lunes #6</v>
      </c>
      <c r="B77" s="4">
        <v>1</v>
      </c>
      <c r="C77" s="23">
        <f>B67</f>
        <v>39</v>
      </c>
      <c r="D77" s="23">
        <f>C77^2</f>
        <v>1521</v>
      </c>
      <c r="E77" s="29">
        <f>B77*C77</f>
        <v>39</v>
      </c>
      <c r="G77" s="110" t="str">
        <f>CONCATENATE($A$68," #6")</f>
        <v>Martes #6</v>
      </c>
      <c r="H77" s="4">
        <v>1</v>
      </c>
      <c r="I77" s="23">
        <f>B68</f>
        <v>42</v>
      </c>
      <c r="J77" s="23">
        <f>I77^2</f>
        <v>1764</v>
      </c>
      <c r="K77" s="29">
        <f>H77*I77</f>
        <v>42</v>
      </c>
      <c r="M77" s="110" t="str">
        <f>CONCATENATE($A$69," #6")</f>
        <v>Miércoles #6</v>
      </c>
      <c r="N77" s="4">
        <v>1</v>
      </c>
      <c r="O77" s="23">
        <f>B69</f>
        <v>36</v>
      </c>
      <c r="P77" s="23">
        <f>O77^2</f>
        <v>1296</v>
      </c>
      <c r="Q77" s="29">
        <f>N77*O77</f>
        <v>36</v>
      </c>
      <c r="S77" s="110" t="str">
        <f>CONCATENATE($A$70," #6")</f>
        <v>Jueves #6</v>
      </c>
      <c r="T77" s="4">
        <v>1</v>
      </c>
      <c r="U77" s="23">
        <f>B70</f>
        <v>37</v>
      </c>
      <c r="V77" s="23">
        <f>U77^2</f>
        <v>1369</v>
      </c>
      <c r="W77" s="29">
        <f>T77*U77</f>
        <v>37</v>
      </c>
      <c r="Y77" s="110" t="str">
        <f>CONCATENATE($A$71," #6")</f>
        <v>Viernes #6</v>
      </c>
      <c r="Z77" s="4">
        <v>1</v>
      </c>
      <c r="AA77" s="23">
        <f>B71</f>
        <v>38</v>
      </c>
      <c r="AB77" s="23">
        <f>AA77^2</f>
        <v>1444</v>
      </c>
      <c r="AC77" s="29">
        <f>Z77*AA77</f>
        <v>38</v>
      </c>
      <c r="AE77" s="110" t="str">
        <f>CONCATENATE($A$72," #6")</f>
        <v>Sábado #6</v>
      </c>
      <c r="AF77" s="4">
        <v>1</v>
      </c>
      <c r="AG77" s="23">
        <f>B72</f>
        <v>40</v>
      </c>
      <c r="AH77" s="23">
        <f>AG77^2</f>
        <v>1600</v>
      </c>
      <c r="AI77" s="29">
        <f>AF77*AG77</f>
        <v>40</v>
      </c>
      <c r="AK77" s="110" t="str">
        <f>CONCATENATE($A$73," #6")</f>
        <v>Domingo #6</v>
      </c>
      <c r="AL77" s="4">
        <v>1</v>
      </c>
      <c r="AM77" s="23">
        <f>B73</f>
        <v>55</v>
      </c>
      <c r="AN77" s="23">
        <f>AM77^2</f>
        <v>3025</v>
      </c>
      <c r="AO77" s="29">
        <f>AL77*AM77</f>
        <v>55</v>
      </c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25">
      <c r="A78" s="110" t="str">
        <f>CONCATENATE($A$67," #5")</f>
        <v>Lunes #5</v>
      </c>
      <c r="B78" s="4">
        <v>2</v>
      </c>
      <c r="C78" s="23">
        <f>C67</f>
        <v>41</v>
      </c>
      <c r="D78" s="23">
        <f t="shared" ref="D78:D82" si="33">C78^2</f>
        <v>1681</v>
      </c>
      <c r="E78" s="29">
        <f t="shared" ref="E78:E82" si="34">B78*C78</f>
        <v>82</v>
      </c>
      <c r="G78" s="110" t="str">
        <f>CONCATENATE($A$68," #5")</f>
        <v>Martes #5</v>
      </c>
      <c r="H78" s="4">
        <v>2</v>
      </c>
      <c r="I78" s="23">
        <f>C68</f>
        <v>40</v>
      </c>
      <c r="J78" s="23">
        <f t="shared" ref="J78:J82" si="35">I78^2</f>
        <v>1600</v>
      </c>
      <c r="K78" s="29">
        <f t="shared" ref="K78:K82" si="36">H78*I78</f>
        <v>80</v>
      </c>
      <c r="M78" s="110" t="str">
        <f>CONCATENATE($A$69," #5")</f>
        <v>Miércoles #5</v>
      </c>
      <c r="N78" s="4">
        <v>2</v>
      </c>
      <c r="O78" s="23">
        <f>C69</f>
        <v>35</v>
      </c>
      <c r="P78" s="23">
        <f t="shared" ref="P78:P82" si="37">O78^2</f>
        <v>1225</v>
      </c>
      <c r="Q78" s="29">
        <f t="shared" ref="Q78:Q82" si="38">N78*O78</f>
        <v>70</v>
      </c>
      <c r="S78" s="110" t="str">
        <f>CONCATENATE($A$70," #5")</f>
        <v>Jueves #5</v>
      </c>
      <c r="T78" s="4">
        <v>2</v>
      </c>
      <c r="U78" s="23">
        <f>C70</f>
        <v>38</v>
      </c>
      <c r="V78" s="23">
        <f t="shared" ref="V78:V82" si="39">U78^2</f>
        <v>1444</v>
      </c>
      <c r="W78" s="29">
        <f t="shared" ref="W78:W82" si="40">T78*U78</f>
        <v>76</v>
      </c>
      <c r="Y78" s="110" t="str">
        <f>CONCATENATE($A$71," #5")</f>
        <v>Viernes #5</v>
      </c>
      <c r="Z78" s="4">
        <v>2</v>
      </c>
      <c r="AA78" s="23">
        <f>C71</f>
        <v>40</v>
      </c>
      <c r="AB78" s="23">
        <f t="shared" ref="AB78:AB82" si="41">AA78^2</f>
        <v>1600</v>
      </c>
      <c r="AC78" s="29">
        <f t="shared" ref="AC78:AC82" si="42">Z78*AA78</f>
        <v>80</v>
      </c>
      <c r="AE78" s="110" t="str">
        <f>CONCATENATE($A$72," #5")</f>
        <v>Sábado #5</v>
      </c>
      <c r="AF78" s="4">
        <v>2</v>
      </c>
      <c r="AG78" s="23">
        <f>C72</f>
        <v>42</v>
      </c>
      <c r="AH78" s="23">
        <f t="shared" ref="AH78:AH82" si="43">AG78^2</f>
        <v>1764</v>
      </c>
      <c r="AI78" s="29">
        <f t="shared" ref="AI78:AI82" si="44">AF78*AG78</f>
        <v>84</v>
      </c>
      <c r="AK78" s="110" t="str">
        <f>CONCATENATE($A$73," #5")</f>
        <v>Domingo #5</v>
      </c>
      <c r="AL78" s="4">
        <v>2</v>
      </c>
      <c r="AM78" s="23">
        <f>C73</f>
        <v>57</v>
      </c>
      <c r="AN78" s="23">
        <f t="shared" ref="AN78:AN82" si="45">AM78^2</f>
        <v>3249</v>
      </c>
      <c r="AO78" s="29">
        <f t="shared" ref="AO78:AO82" si="46">AL78*AM78</f>
        <v>114</v>
      </c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5">
      <c r="A79" s="110" t="str">
        <f>CONCATENATE($A$67," #4")</f>
        <v>Lunes #4</v>
      </c>
      <c r="B79" s="4">
        <v>3</v>
      </c>
      <c r="C79" s="23">
        <f>D67</f>
        <v>40</v>
      </c>
      <c r="D79" s="23">
        <f t="shared" si="33"/>
        <v>1600</v>
      </c>
      <c r="E79" s="29">
        <f t="shared" si="34"/>
        <v>120</v>
      </c>
      <c r="G79" s="110" t="str">
        <f>CONCATENATE($A$68," #4")</f>
        <v>Martes #4</v>
      </c>
      <c r="H79" s="4">
        <v>3</v>
      </c>
      <c r="I79" s="23">
        <f>D68</f>
        <v>38</v>
      </c>
      <c r="J79" s="23">
        <f t="shared" si="35"/>
        <v>1444</v>
      </c>
      <c r="K79" s="29">
        <f t="shared" si="36"/>
        <v>114</v>
      </c>
      <c r="M79" s="110" t="str">
        <f>CONCATENATE($A$69," #4")</f>
        <v>Miércoles #4</v>
      </c>
      <c r="N79" s="4">
        <v>3</v>
      </c>
      <c r="O79" s="23">
        <f>D69</f>
        <v>33</v>
      </c>
      <c r="P79" s="23">
        <f t="shared" si="37"/>
        <v>1089</v>
      </c>
      <c r="Q79" s="29">
        <f t="shared" si="38"/>
        <v>99</v>
      </c>
      <c r="S79" s="110" t="str">
        <f>CONCATENATE($A$70," #4")</f>
        <v>Jueves #4</v>
      </c>
      <c r="T79" s="4">
        <v>3</v>
      </c>
      <c r="U79" s="23">
        <f>D70</f>
        <v>36</v>
      </c>
      <c r="V79" s="23">
        <f t="shared" si="39"/>
        <v>1296</v>
      </c>
      <c r="W79" s="29">
        <f t="shared" si="40"/>
        <v>108</v>
      </c>
      <c r="Y79" s="110" t="str">
        <f>CONCATENATE($A$71," #4")</f>
        <v>Viernes #4</v>
      </c>
      <c r="Z79" s="4">
        <v>3</v>
      </c>
      <c r="AA79" s="23">
        <f>D71</f>
        <v>42</v>
      </c>
      <c r="AB79" s="23">
        <f t="shared" si="41"/>
        <v>1764</v>
      </c>
      <c r="AC79" s="29">
        <f t="shared" si="42"/>
        <v>126</v>
      </c>
      <c r="AE79" s="110" t="str">
        <f>CONCATENATE($A$72," #4")</f>
        <v>Sábado #4</v>
      </c>
      <c r="AF79" s="4">
        <v>3</v>
      </c>
      <c r="AG79" s="23">
        <f>D72</f>
        <v>45</v>
      </c>
      <c r="AH79" s="23">
        <f t="shared" si="43"/>
        <v>2025</v>
      </c>
      <c r="AI79" s="29">
        <f t="shared" si="44"/>
        <v>135</v>
      </c>
      <c r="AK79" s="110" t="str">
        <f>CONCATENATE($A$73," #4")</f>
        <v>Domingo #4</v>
      </c>
      <c r="AL79" s="4">
        <v>3</v>
      </c>
      <c r="AM79" s="23">
        <f>D73</f>
        <v>61</v>
      </c>
      <c r="AN79" s="23">
        <f t="shared" si="45"/>
        <v>3721</v>
      </c>
      <c r="AO79" s="29">
        <f t="shared" si="46"/>
        <v>183</v>
      </c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25">
      <c r="A80" s="110" t="str">
        <f>CONCATENATE($A$67," #3")</f>
        <v>Lunes #3</v>
      </c>
      <c r="B80" s="4">
        <v>4</v>
      </c>
      <c r="C80" s="23">
        <f>E67</f>
        <v>42</v>
      </c>
      <c r="D80" s="23">
        <f t="shared" si="33"/>
        <v>1764</v>
      </c>
      <c r="E80" s="29">
        <f t="shared" si="34"/>
        <v>168</v>
      </c>
      <c r="G80" s="110" t="str">
        <f>CONCATENATE($A$68," #3")</f>
        <v>Martes #3</v>
      </c>
      <c r="H80" s="4">
        <v>4</v>
      </c>
      <c r="I80" s="23">
        <f>E68</f>
        <v>36</v>
      </c>
      <c r="J80" s="23">
        <f t="shared" si="35"/>
        <v>1296</v>
      </c>
      <c r="K80" s="29">
        <f t="shared" si="36"/>
        <v>144</v>
      </c>
      <c r="M80" s="110" t="str">
        <f>CONCATENATE($A$69," #3")</f>
        <v>Miércoles #3</v>
      </c>
      <c r="N80" s="4">
        <v>4</v>
      </c>
      <c r="O80" s="23">
        <f>E69</f>
        <v>37</v>
      </c>
      <c r="P80" s="23">
        <f t="shared" si="37"/>
        <v>1369</v>
      </c>
      <c r="Q80" s="29">
        <f t="shared" si="38"/>
        <v>148</v>
      </c>
      <c r="S80" s="110" t="str">
        <f>CONCATENATE($A$70," #3")</f>
        <v>Jueves #3</v>
      </c>
      <c r="T80" s="4">
        <v>4</v>
      </c>
      <c r="U80" s="23">
        <f>E70</f>
        <v>40</v>
      </c>
      <c r="V80" s="23">
        <f t="shared" si="39"/>
        <v>1600</v>
      </c>
      <c r="W80" s="29">
        <f t="shared" si="40"/>
        <v>160</v>
      </c>
      <c r="Y80" s="110" t="str">
        <f>CONCATENATE($A$71," #3")</f>
        <v>Viernes #3</v>
      </c>
      <c r="Z80" s="4">
        <v>4</v>
      </c>
      <c r="AA80" s="23">
        <f>E71</f>
        <v>39</v>
      </c>
      <c r="AB80" s="23">
        <f t="shared" si="41"/>
        <v>1521</v>
      </c>
      <c r="AC80" s="29">
        <f t="shared" si="42"/>
        <v>156</v>
      </c>
      <c r="AE80" s="110" t="str">
        <f>CONCATENATE($A$72," #3")</f>
        <v>Sábado #3</v>
      </c>
      <c r="AF80" s="4">
        <v>4</v>
      </c>
      <c r="AG80" s="23">
        <f>E72</f>
        <v>53</v>
      </c>
      <c r="AH80" s="23">
        <f t="shared" si="43"/>
        <v>2809</v>
      </c>
      <c r="AI80" s="29">
        <f t="shared" si="44"/>
        <v>212</v>
      </c>
      <c r="AK80" s="110" t="str">
        <f>CONCATENATE($A$73," #3")</f>
        <v>Domingo #3</v>
      </c>
      <c r="AL80" s="4">
        <v>4</v>
      </c>
      <c r="AM80" s="23">
        <f>E73</f>
        <v>72</v>
      </c>
      <c r="AN80" s="23">
        <f t="shared" si="45"/>
        <v>5184</v>
      </c>
      <c r="AO80" s="29">
        <f t="shared" si="46"/>
        <v>288</v>
      </c>
      <c r="AR80" s="1"/>
      <c r="AS80" s="1"/>
      <c r="AT80" s="1"/>
      <c r="AU80" s="1"/>
      <c r="AV80" s="1"/>
      <c r="AW80" s="1"/>
      <c r="AX80" s="1"/>
      <c r="AY80" s="1"/>
      <c r="AZ80" s="1"/>
    </row>
    <row r="81" spans="1:41" x14ac:dyDescent="0.25">
      <c r="A81" s="110" t="str">
        <f>CONCATENATE($A$67," #2")</f>
        <v>Lunes #2</v>
      </c>
      <c r="B81" s="4">
        <v>5</v>
      </c>
      <c r="C81" s="23">
        <f>F67</f>
        <v>39</v>
      </c>
      <c r="D81" s="23">
        <f t="shared" si="33"/>
        <v>1521</v>
      </c>
      <c r="E81" s="29">
        <f t="shared" si="34"/>
        <v>195</v>
      </c>
      <c r="G81" s="110" t="str">
        <f>CONCATENATE($A$68," #2")</f>
        <v>Martes #2</v>
      </c>
      <c r="H81" s="4">
        <v>5</v>
      </c>
      <c r="I81" s="23">
        <f>F68</f>
        <v>41</v>
      </c>
      <c r="J81" s="23">
        <f t="shared" si="35"/>
        <v>1681</v>
      </c>
      <c r="K81" s="29">
        <f t="shared" si="36"/>
        <v>205</v>
      </c>
      <c r="M81" s="110" t="str">
        <f>CONCATENATE($A$69," #2")</f>
        <v>Miércoles #2</v>
      </c>
      <c r="N81" s="4">
        <v>5</v>
      </c>
      <c r="O81" s="23">
        <f>F69</f>
        <v>36</v>
      </c>
      <c r="P81" s="23">
        <f t="shared" si="37"/>
        <v>1296</v>
      </c>
      <c r="Q81" s="29">
        <f t="shared" si="38"/>
        <v>180</v>
      </c>
      <c r="S81" s="110" t="str">
        <f>CONCATENATE($A$70," #2")</f>
        <v>Jueves #2</v>
      </c>
      <c r="T81" s="4">
        <v>5</v>
      </c>
      <c r="U81" s="23">
        <f>F70</f>
        <v>41</v>
      </c>
      <c r="V81" s="23">
        <f t="shared" si="39"/>
        <v>1681</v>
      </c>
      <c r="W81" s="29">
        <f t="shared" si="40"/>
        <v>205</v>
      </c>
      <c r="Y81" s="110" t="str">
        <f>CONCATENATE($A$71," #2")</f>
        <v>Viernes #2</v>
      </c>
      <c r="Z81" s="4">
        <v>5</v>
      </c>
      <c r="AA81" s="23">
        <f>F71</f>
        <v>45</v>
      </c>
      <c r="AB81" s="23">
        <f t="shared" si="41"/>
        <v>2025</v>
      </c>
      <c r="AC81" s="29">
        <f t="shared" si="42"/>
        <v>225</v>
      </c>
      <c r="AE81" s="110" t="str">
        <f>CONCATENATE($A$72," #2")</f>
        <v>Sábado #2</v>
      </c>
      <c r="AF81" s="4">
        <v>5</v>
      </c>
      <c r="AG81" s="23">
        <f>F72</f>
        <v>51</v>
      </c>
      <c r="AH81" s="23">
        <f t="shared" si="43"/>
        <v>2601</v>
      </c>
      <c r="AI81" s="29">
        <f t="shared" si="44"/>
        <v>255</v>
      </c>
      <c r="AK81" s="110" t="str">
        <f>CONCATENATE($A$73," #2")</f>
        <v>Domingo #2</v>
      </c>
      <c r="AL81" s="4">
        <v>5</v>
      </c>
      <c r="AM81" s="23">
        <f>F73</f>
        <v>68</v>
      </c>
      <c r="AN81" s="23">
        <f t="shared" si="45"/>
        <v>4624</v>
      </c>
      <c r="AO81" s="29">
        <f t="shared" si="46"/>
        <v>340</v>
      </c>
    </row>
    <row r="82" spans="1:41" ht="15.75" thickBot="1" x14ac:dyDescent="0.3">
      <c r="A82" s="110" t="str">
        <f>CONCATENATE($A$67," #1")</f>
        <v>Lunes #1</v>
      </c>
      <c r="B82" s="4">
        <v>6</v>
      </c>
      <c r="C82" s="23">
        <f>G67</f>
        <v>41</v>
      </c>
      <c r="D82" s="23">
        <f t="shared" si="33"/>
        <v>1681</v>
      </c>
      <c r="E82" s="29">
        <f t="shared" si="34"/>
        <v>246</v>
      </c>
      <c r="G82" s="110" t="str">
        <f>CONCATENATE($A$68," #1")</f>
        <v>Martes #1</v>
      </c>
      <c r="H82" s="4">
        <v>6</v>
      </c>
      <c r="I82" s="23">
        <f>G68</f>
        <v>40</v>
      </c>
      <c r="J82" s="23">
        <f t="shared" si="35"/>
        <v>1600</v>
      </c>
      <c r="K82" s="29">
        <f t="shared" si="36"/>
        <v>240</v>
      </c>
      <c r="M82" s="110" t="str">
        <f>CONCATENATE($A$69," #1")</f>
        <v>Miércoles #1</v>
      </c>
      <c r="N82" s="4">
        <v>6</v>
      </c>
      <c r="O82" s="23">
        <f>G69</f>
        <v>41</v>
      </c>
      <c r="P82" s="23">
        <f t="shared" si="37"/>
        <v>1681</v>
      </c>
      <c r="Q82" s="29">
        <f t="shared" si="38"/>
        <v>246</v>
      </c>
      <c r="S82" s="110" t="str">
        <f>CONCATENATE($A$70," #1")</f>
        <v>Jueves #1</v>
      </c>
      <c r="T82" s="4">
        <v>6</v>
      </c>
      <c r="U82" s="23">
        <f>G70</f>
        <v>40</v>
      </c>
      <c r="V82" s="23">
        <f t="shared" si="39"/>
        <v>1600</v>
      </c>
      <c r="W82" s="29">
        <f t="shared" si="40"/>
        <v>240</v>
      </c>
      <c r="Y82" s="110" t="str">
        <f>CONCATENATE($A$71," #1")</f>
        <v>Viernes #1</v>
      </c>
      <c r="Z82" s="4">
        <v>6</v>
      </c>
      <c r="AA82" s="23">
        <f>G71</f>
        <v>51</v>
      </c>
      <c r="AB82" s="23">
        <f t="shared" si="41"/>
        <v>2601</v>
      </c>
      <c r="AC82" s="29">
        <f t="shared" si="42"/>
        <v>306</v>
      </c>
      <c r="AE82" s="110" t="str">
        <f>CONCATENATE($A$72," #1")</f>
        <v>Sábado #1</v>
      </c>
      <c r="AF82" s="4">
        <v>6</v>
      </c>
      <c r="AG82" s="23">
        <f>G72</f>
        <v>55</v>
      </c>
      <c r="AH82" s="23">
        <f t="shared" si="43"/>
        <v>3025</v>
      </c>
      <c r="AI82" s="29">
        <f t="shared" si="44"/>
        <v>330</v>
      </c>
      <c r="AK82" s="110" t="str">
        <f>CONCATENATE($A$73," #1")</f>
        <v>Domingo #1</v>
      </c>
      <c r="AL82" s="4">
        <v>6</v>
      </c>
      <c r="AM82" s="23">
        <f>G73</f>
        <v>78</v>
      </c>
      <c r="AN82" s="23">
        <f t="shared" si="45"/>
        <v>6084</v>
      </c>
      <c r="AO82" s="29">
        <f t="shared" si="46"/>
        <v>468</v>
      </c>
    </row>
    <row r="83" spans="1:41" ht="15.75" thickBot="1" x14ac:dyDescent="0.3">
      <c r="A83" s="111"/>
      <c r="B83" s="46">
        <f>SUM(B77:B82)</f>
        <v>21</v>
      </c>
      <c r="C83" s="46">
        <f>SUM(C77:C82)</f>
        <v>242</v>
      </c>
      <c r="D83" s="46">
        <f>SUM(D77:D82)</f>
        <v>9768</v>
      </c>
      <c r="E83" s="47">
        <f>SUM(E77:E82)</f>
        <v>850</v>
      </c>
      <c r="G83" s="111"/>
      <c r="H83" s="46">
        <f>SUM(H77:H82)</f>
        <v>21</v>
      </c>
      <c r="I83" s="46">
        <f>SUM(I77:I82)</f>
        <v>237</v>
      </c>
      <c r="J83" s="46">
        <f>SUM(J77:J82)</f>
        <v>9385</v>
      </c>
      <c r="K83" s="47">
        <f>SUM(K77:K82)</f>
        <v>825</v>
      </c>
      <c r="M83" s="111"/>
      <c r="N83" s="46">
        <f>SUM(N77:N82)</f>
        <v>21</v>
      </c>
      <c r="O83" s="46">
        <f>SUM(O77:O82)</f>
        <v>218</v>
      </c>
      <c r="P83" s="46">
        <f>SUM(P77:P82)</f>
        <v>7956</v>
      </c>
      <c r="Q83" s="47">
        <f>SUM(Q77:Q82)</f>
        <v>779</v>
      </c>
      <c r="S83" s="111"/>
      <c r="T83" s="46">
        <f>SUM(T77:T82)</f>
        <v>21</v>
      </c>
      <c r="U83" s="46">
        <f>SUM(U77:U82)</f>
        <v>232</v>
      </c>
      <c r="V83" s="46">
        <f>SUM(V77:V82)</f>
        <v>8990</v>
      </c>
      <c r="W83" s="47">
        <f>SUM(W77:W82)</f>
        <v>826</v>
      </c>
      <c r="Y83" s="111"/>
      <c r="Z83" s="46">
        <f>SUM(Z77:Z82)</f>
        <v>21</v>
      </c>
      <c r="AA83" s="46">
        <f>SUM(AA77:AA82)</f>
        <v>255</v>
      </c>
      <c r="AB83" s="46">
        <f>SUM(AB77:AB82)</f>
        <v>10955</v>
      </c>
      <c r="AC83" s="47">
        <f>SUM(AC77:AC82)</f>
        <v>931</v>
      </c>
      <c r="AE83" s="111"/>
      <c r="AF83" s="46">
        <f>SUM(AF77:AF82)</f>
        <v>21</v>
      </c>
      <c r="AG83" s="46">
        <f>SUM(AG77:AG82)</f>
        <v>286</v>
      </c>
      <c r="AH83" s="46">
        <f>SUM(AH77:AH82)</f>
        <v>13824</v>
      </c>
      <c r="AI83" s="47">
        <f>SUM(AI77:AI82)</f>
        <v>1056</v>
      </c>
      <c r="AK83" s="111"/>
      <c r="AL83" s="46">
        <f>SUM(AL77:AL82)</f>
        <v>21</v>
      </c>
      <c r="AM83" s="46">
        <f>SUM(AM77:AM82)</f>
        <v>391</v>
      </c>
      <c r="AN83" s="46">
        <f>SUM(AN77:AN82)</f>
        <v>25887</v>
      </c>
      <c r="AO83" s="47">
        <f>SUM(AO77:AO82)</f>
        <v>1448</v>
      </c>
    </row>
    <row r="84" spans="1:41" ht="15.75" thickTop="1" x14ac:dyDescent="0.25"/>
    <row r="85" spans="1:41" ht="15.75" thickBot="1" x14ac:dyDescent="0.3"/>
    <row r="86" spans="1:41" ht="15.75" thickBot="1" x14ac:dyDescent="0.3">
      <c r="A86" s="65" t="s">
        <v>4</v>
      </c>
      <c r="B86" s="44">
        <f>COUNTA(A77:A82)</f>
        <v>6</v>
      </c>
      <c r="G86" s="65" t="s">
        <v>4</v>
      </c>
      <c r="H86" s="44">
        <f>COUNTA(G77:G82)</f>
        <v>6</v>
      </c>
      <c r="M86" s="65" t="s">
        <v>4</v>
      </c>
      <c r="N86" s="44">
        <f>COUNTA(M77:M82)</f>
        <v>6</v>
      </c>
      <c r="S86" s="65" t="s">
        <v>4</v>
      </c>
      <c r="T86" s="44">
        <f>COUNTA(S77:S82)</f>
        <v>6</v>
      </c>
      <c r="Y86" s="65" t="s">
        <v>4</v>
      </c>
      <c r="Z86" s="44">
        <f>COUNTA(Y77:Y82)</f>
        <v>6</v>
      </c>
      <c r="AE86" s="65" t="s">
        <v>4</v>
      </c>
      <c r="AF86" s="44">
        <f>COUNTA(AE77:AE82)</f>
        <v>6</v>
      </c>
      <c r="AK86" s="65" t="s">
        <v>4</v>
      </c>
      <c r="AL86" s="44">
        <f>COUNTA(AK77:AK82)</f>
        <v>6</v>
      </c>
    </row>
    <row r="87" spans="1:41" ht="15.75" thickBot="1" x14ac:dyDescent="0.3">
      <c r="A87" s="22"/>
      <c r="B87" s="22"/>
      <c r="G87" s="22"/>
      <c r="H87" s="22"/>
      <c r="M87" s="22"/>
      <c r="N87" s="22"/>
      <c r="S87" s="22"/>
      <c r="T87" s="22"/>
      <c r="Y87" s="22"/>
      <c r="Z87" s="22"/>
      <c r="AE87" s="22"/>
      <c r="AF87" s="22"/>
      <c r="AK87" s="22"/>
      <c r="AL87" s="22"/>
    </row>
    <row r="88" spans="1:41" x14ac:dyDescent="0.25">
      <c r="A88" s="66" t="s">
        <v>6</v>
      </c>
      <c r="B88" s="49">
        <f>((C83-(B89*B83))/B86)</f>
        <v>40.332250244984273</v>
      </c>
      <c r="G88" s="66" t="s">
        <v>6</v>
      </c>
      <c r="H88" s="49">
        <f>((I83-(H89*H83))/H86)</f>
        <v>39.501691456800728</v>
      </c>
      <c r="M88" s="66" t="s">
        <v>6</v>
      </c>
      <c r="N88" s="49">
        <f>((O83-(N89*N83))/N86)</f>
        <v>36.326228988265143</v>
      </c>
      <c r="S88" s="66" t="s">
        <v>6</v>
      </c>
      <c r="T88" s="49">
        <f>((U83-(T89*T83))/T86)</f>
        <v>38.661171236845547</v>
      </c>
      <c r="Y88" s="66" t="s">
        <v>6</v>
      </c>
      <c r="Z88" s="49">
        <f>((AA83-(Z89*Z83))/Z86)</f>
        <v>42.487616596976515</v>
      </c>
      <c r="AE88" s="66" t="s">
        <v>6</v>
      </c>
      <c r="AF88" s="49">
        <f>((AG83-(AF89*AF83))/AF86)</f>
        <v>47.652667175739062</v>
      </c>
      <c r="AK88" s="66" t="s">
        <v>6</v>
      </c>
      <c r="AL88" s="49">
        <f>((AM83-(AL89*AL83))/AL86)</f>
        <v>65.155887423247535</v>
      </c>
    </row>
    <row r="89" spans="1:41" ht="15.75" thickBot="1" x14ac:dyDescent="0.3">
      <c r="A89" s="67" t="s">
        <v>7</v>
      </c>
      <c r="B89" s="112">
        <f>((B86*(E83))-(B83*C83))/((B86*D83)-(B83^2))</f>
        <v>3.0945381401825775E-4</v>
      </c>
      <c r="G89" s="67" t="s">
        <v>7</v>
      </c>
      <c r="H89" s="112">
        <f>((H86*(K83))-(H83*I83))/((H86*J83)-(H83^2))</f>
        <v>-4.8327337163722278E-4</v>
      </c>
      <c r="M89" s="67" t="s">
        <v>7</v>
      </c>
      <c r="N89" s="112">
        <f>((N86*(Q83))-(N83*O83))/((N86*P83)-(N83^2))</f>
        <v>2.0298128766254361E-3</v>
      </c>
      <c r="S89" s="67" t="s">
        <v>7</v>
      </c>
      <c r="T89" s="112">
        <f>((T86*(W83))-(T83*U83))/((T86*V83)-(T83^2))</f>
        <v>1.5701228060337577E-3</v>
      </c>
      <c r="Y89" s="67" t="s">
        <v>7</v>
      </c>
      <c r="Z89" s="112">
        <f>((Z86*(AC83))-(Z83*AA83))/((Z86*AB83)-(Z83^2))</f>
        <v>3.538115149565777E-3</v>
      </c>
      <c r="AE89" s="67" t="s">
        <v>7</v>
      </c>
      <c r="AF89" s="112">
        <f>((AF86*(AI83))-(AF83*AG83))/((AF86*AH83)-(AF83^2))</f>
        <v>3.9998545507436093E-3</v>
      </c>
      <c r="AK89" s="67" t="s">
        <v>7</v>
      </c>
      <c r="AL89" s="112">
        <f>((AL86*(AO83))-(AL83*AM83))/((AL86*AN83)-(AL83^2))</f>
        <v>3.0797838340403277E-3</v>
      </c>
    </row>
    <row r="90" spans="1:41" ht="15.75" thickBot="1" x14ac:dyDescent="0.3">
      <c r="A90" s="22"/>
      <c r="B90" s="22"/>
      <c r="G90" s="22"/>
      <c r="H90" s="22"/>
      <c r="M90" s="22"/>
      <c r="N90" s="22"/>
      <c r="S90" s="22"/>
      <c r="T90" s="22"/>
      <c r="Y90" s="22"/>
      <c r="Z90" s="22"/>
      <c r="AE90" s="22"/>
      <c r="AF90" s="22"/>
      <c r="AK90" s="22"/>
      <c r="AL90" s="22"/>
    </row>
    <row r="91" spans="1:41" x14ac:dyDescent="0.25">
      <c r="A91" s="66" t="s">
        <v>11</v>
      </c>
      <c r="B91" s="68">
        <v>7</v>
      </c>
      <c r="C91" s="69">
        <v>8</v>
      </c>
      <c r="G91" s="66" t="s">
        <v>11</v>
      </c>
      <c r="H91" s="68">
        <v>7</v>
      </c>
      <c r="I91" s="69">
        <v>8</v>
      </c>
      <c r="M91" s="66" t="s">
        <v>11</v>
      </c>
      <c r="N91" s="68">
        <v>7</v>
      </c>
      <c r="O91" s="69">
        <v>8</v>
      </c>
      <c r="S91" s="66" t="s">
        <v>11</v>
      </c>
      <c r="T91" s="68">
        <v>7</v>
      </c>
      <c r="U91" s="69">
        <v>8</v>
      </c>
      <c r="Y91" s="66" t="s">
        <v>11</v>
      </c>
      <c r="Z91" s="68">
        <v>7</v>
      </c>
      <c r="AA91" s="69">
        <v>8</v>
      </c>
      <c r="AE91" s="66" t="s">
        <v>11</v>
      </c>
      <c r="AF91" s="68">
        <v>7</v>
      </c>
      <c r="AG91" s="69">
        <v>8</v>
      </c>
      <c r="AK91" s="66" t="s">
        <v>11</v>
      </c>
      <c r="AL91" s="68">
        <v>7</v>
      </c>
      <c r="AM91" s="69">
        <v>8</v>
      </c>
    </row>
    <row r="92" spans="1:41" ht="15.75" thickBot="1" x14ac:dyDescent="0.3">
      <c r="A92" s="45" t="s">
        <v>5</v>
      </c>
      <c r="B92" s="218">
        <f>B88+(B89*B91)</f>
        <v>40.334416421682398</v>
      </c>
      <c r="C92" s="219">
        <f>B88+(B89*C91)</f>
        <v>40.334725875496417</v>
      </c>
      <c r="G92" s="45" t="s">
        <v>5</v>
      </c>
      <c r="H92" s="52">
        <f>H88+(H89*H91)</f>
        <v>39.498308543199265</v>
      </c>
      <c r="I92" s="51">
        <f>H88+(H89*I91)</f>
        <v>39.497825269827629</v>
      </c>
      <c r="M92" s="45" t="s">
        <v>5</v>
      </c>
      <c r="N92" s="52">
        <f>N88+(N89*N91)</f>
        <v>36.340437678401521</v>
      </c>
      <c r="O92" s="51">
        <f>N88+(N89*O91)</f>
        <v>36.34246749127815</v>
      </c>
      <c r="S92" s="45" t="s">
        <v>5</v>
      </c>
      <c r="T92" s="52">
        <f>T88+(T89*T91)</f>
        <v>38.672162096487781</v>
      </c>
      <c r="U92" s="51">
        <f>T88+(T89*U91)</f>
        <v>38.673732219293818</v>
      </c>
      <c r="Y92" s="45" t="s">
        <v>5</v>
      </c>
      <c r="Z92" s="52">
        <f>Z88+(Z89*Z91)</f>
        <v>42.512383403023478</v>
      </c>
      <c r="AA92" s="51">
        <f>Z88+(Z89*AA91)</f>
        <v>42.515921518173045</v>
      </c>
      <c r="AE92" s="45" t="s">
        <v>5</v>
      </c>
      <c r="AF92" s="52">
        <f>AF88+(AF89*AF91)</f>
        <v>47.680666157594267</v>
      </c>
      <c r="AG92" s="51">
        <f>AF88+(AF89*AG91)</f>
        <v>47.684666012145009</v>
      </c>
      <c r="AK92" s="45" t="s">
        <v>5</v>
      </c>
      <c r="AL92" s="52">
        <f>AL88+(AL89*AL91)</f>
        <v>65.177445910085822</v>
      </c>
      <c r="AM92" s="51">
        <f>AL88+(AL89*AM91)</f>
        <v>65.180525693919861</v>
      </c>
    </row>
    <row r="101" spans="1:41" ht="19.5" thickBot="1" x14ac:dyDescent="0.35">
      <c r="A101" s="53" t="str">
        <f>UPPER(D17)</f>
        <v>VERDES</v>
      </c>
      <c r="B101" s="105"/>
      <c r="C101" s="106" t="s">
        <v>28</v>
      </c>
      <c r="H101" s="100" t="s">
        <v>17</v>
      </c>
    </row>
    <row r="102" spans="1:41" ht="16.5" thickBot="1" x14ac:dyDescent="0.3">
      <c r="A102" s="117" t="s">
        <v>0</v>
      </c>
      <c r="B102" s="101" t="s">
        <v>44</v>
      </c>
      <c r="C102" s="102" t="s">
        <v>40</v>
      </c>
      <c r="D102" s="102" t="s">
        <v>39</v>
      </c>
      <c r="E102" s="102" t="s">
        <v>38</v>
      </c>
      <c r="F102" s="102" t="s">
        <v>37</v>
      </c>
      <c r="G102" s="103" t="s">
        <v>36</v>
      </c>
      <c r="H102" s="115" t="s">
        <v>41</v>
      </c>
      <c r="I102" s="116" t="s">
        <v>42</v>
      </c>
    </row>
    <row r="103" spans="1:41" x14ac:dyDescent="0.25">
      <c r="A103" s="28" t="s">
        <v>29</v>
      </c>
      <c r="B103" s="23">
        <f t="shared" ref="B103:B109" si="47">D18</f>
        <v>25</v>
      </c>
      <c r="C103" s="23">
        <f t="shared" ref="C103:C109" si="48">D25</f>
        <v>23</v>
      </c>
      <c r="D103" s="23">
        <f t="shared" ref="D103:D109" si="49">D32</f>
        <v>24</v>
      </c>
      <c r="E103" s="23">
        <f t="shared" ref="E103:E109" si="50">D39</f>
        <v>25</v>
      </c>
      <c r="F103" s="23">
        <f t="shared" ref="F103:F109" si="51">D46</f>
        <v>27</v>
      </c>
      <c r="G103" s="23">
        <f t="shared" ref="G103:G109" si="52">D53</f>
        <v>29</v>
      </c>
      <c r="H103" s="107">
        <f>B128</f>
        <v>25.514994158120214</v>
      </c>
      <c r="I103" s="108">
        <f>C128</f>
        <v>25.519278203297414</v>
      </c>
    </row>
    <row r="104" spans="1:41" x14ac:dyDescent="0.25">
      <c r="A104" s="28" t="s">
        <v>30</v>
      </c>
      <c r="B104" s="23">
        <f t="shared" si="47"/>
        <v>30</v>
      </c>
      <c r="C104" s="23">
        <f t="shared" si="48"/>
        <v>25</v>
      </c>
      <c r="D104" s="23">
        <f t="shared" si="49"/>
        <v>29</v>
      </c>
      <c r="E104" s="23">
        <f t="shared" si="50"/>
        <v>33</v>
      </c>
      <c r="F104" s="23">
        <f t="shared" si="51"/>
        <v>35</v>
      </c>
      <c r="G104" s="23">
        <f t="shared" si="52"/>
        <v>35</v>
      </c>
      <c r="H104" s="107">
        <f>H128</f>
        <v>31.184372231272686</v>
      </c>
      <c r="I104" s="108">
        <f>I128</f>
        <v>31.189430964017266</v>
      </c>
    </row>
    <row r="105" spans="1:41" x14ac:dyDescent="0.25">
      <c r="A105" s="28" t="s">
        <v>31</v>
      </c>
      <c r="B105" s="23">
        <f t="shared" si="47"/>
        <v>21</v>
      </c>
      <c r="C105" s="23">
        <f t="shared" si="48"/>
        <v>22</v>
      </c>
      <c r="D105" s="23">
        <f t="shared" si="49"/>
        <v>24</v>
      </c>
      <c r="E105" s="23">
        <f t="shared" si="50"/>
        <v>21</v>
      </c>
      <c r="F105" s="23">
        <f t="shared" si="51"/>
        <v>27</v>
      </c>
      <c r="G105" s="23">
        <f t="shared" si="52"/>
        <v>29</v>
      </c>
      <c r="H105" s="107">
        <f>N128</f>
        <v>24.026465028355386</v>
      </c>
      <c r="I105" s="108">
        <f>O128</f>
        <v>24.034026465028354</v>
      </c>
    </row>
    <row r="106" spans="1:41" x14ac:dyDescent="0.25">
      <c r="A106" s="28" t="s">
        <v>32</v>
      </c>
      <c r="B106" s="23">
        <f t="shared" si="47"/>
        <v>19</v>
      </c>
      <c r="C106" s="23">
        <f t="shared" si="48"/>
        <v>21</v>
      </c>
      <c r="D106" s="23">
        <f t="shared" si="49"/>
        <v>26</v>
      </c>
      <c r="E106" s="23">
        <f t="shared" si="50"/>
        <v>31</v>
      </c>
      <c r="F106" s="23">
        <f t="shared" si="51"/>
        <v>30</v>
      </c>
      <c r="G106" s="23">
        <f t="shared" si="52"/>
        <v>33</v>
      </c>
      <c r="H106" s="107">
        <f>T128</f>
        <v>26.707658743828222</v>
      </c>
      <c r="I106" s="108">
        <f>U128</f>
        <v>26.719370765874384</v>
      </c>
    </row>
    <row r="107" spans="1:41" x14ac:dyDescent="0.25">
      <c r="A107" s="28" t="s">
        <v>33</v>
      </c>
      <c r="B107" s="23">
        <f t="shared" si="47"/>
        <v>23</v>
      </c>
      <c r="C107" s="23">
        <f t="shared" si="48"/>
        <v>25</v>
      </c>
      <c r="D107" s="23">
        <f t="shared" si="49"/>
        <v>28</v>
      </c>
      <c r="E107" s="23">
        <f t="shared" si="50"/>
        <v>31</v>
      </c>
      <c r="F107" s="23">
        <f t="shared" si="51"/>
        <v>30</v>
      </c>
      <c r="G107" s="23">
        <f t="shared" si="52"/>
        <v>37</v>
      </c>
      <c r="H107" s="107">
        <f>Z128</f>
        <v>29.030228677986063</v>
      </c>
      <c r="I107" s="108">
        <f>AA128</f>
        <v>29.038865443124941</v>
      </c>
    </row>
    <row r="108" spans="1:41" x14ac:dyDescent="0.25">
      <c r="A108" s="28" t="s">
        <v>34</v>
      </c>
      <c r="B108" s="23">
        <f t="shared" si="47"/>
        <v>24</v>
      </c>
      <c r="C108" s="23">
        <f t="shared" si="48"/>
        <v>28</v>
      </c>
      <c r="D108" s="23">
        <f t="shared" si="49"/>
        <v>30</v>
      </c>
      <c r="E108" s="23">
        <f t="shared" si="50"/>
        <v>32</v>
      </c>
      <c r="F108" s="23">
        <f t="shared" si="51"/>
        <v>35</v>
      </c>
      <c r="G108" s="23">
        <f t="shared" si="52"/>
        <v>39</v>
      </c>
      <c r="H108" s="107">
        <f>AF128</f>
        <v>31.362125409216823</v>
      </c>
      <c r="I108" s="108">
        <f>AG128</f>
        <v>31.370351716612106</v>
      </c>
    </row>
    <row r="109" spans="1:41" ht="15.75" thickBot="1" x14ac:dyDescent="0.3">
      <c r="A109" s="24" t="s">
        <v>35</v>
      </c>
      <c r="B109" s="26">
        <f t="shared" si="47"/>
        <v>46</v>
      </c>
      <c r="C109" s="26">
        <f t="shared" si="48"/>
        <v>50</v>
      </c>
      <c r="D109" s="26">
        <f t="shared" si="49"/>
        <v>48</v>
      </c>
      <c r="E109" s="26">
        <f t="shared" si="50"/>
        <v>64</v>
      </c>
      <c r="F109" s="26">
        <f t="shared" si="51"/>
        <v>59</v>
      </c>
      <c r="G109" s="26">
        <f t="shared" si="52"/>
        <v>65</v>
      </c>
      <c r="H109" s="113">
        <f>AL128</f>
        <v>55.346283436558792</v>
      </c>
      <c r="I109" s="114">
        <f>AM128</f>
        <v>55.349983466051782</v>
      </c>
    </row>
    <row r="111" spans="1:41" ht="15.75" thickBot="1" x14ac:dyDescent="0.3"/>
    <row r="112" spans="1:41" ht="17.25" customHeight="1" thickBot="1" x14ac:dyDescent="0.3">
      <c r="A112" s="118" t="s">
        <v>0</v>
      </c>
      <c r="B112" s="119" t="s">
        <v>43</v>
      </c>
      <c r="C112" s="119" t="s">
        <v>1</v>
      </c>
      <c r="D112" s="119" t="s">
        <v>2</v>
      </c>
      <c r="E112" s="120" t="s">
        <v>3</v>
      </c>
      <c r="G112" s="118" t="s">
        <v>0</v>
      </c>
      <c r="H112" s="119" t="s">
        <v>43</v>
      </c>
      <c r="I112" s="119" t="s">
        <v>1</v>
      </c>
      <c r="J112" s="119" t="s">
        <v>2</v>
      </c>
      <c r="K112" s="120" t="s">
        <v>3</v>
      </c>
      <c r="M112" s="118" t="s">
        <v>0</v>
      </c>
      <c r="N112" s="119" t="s">
        <v>43</v>
      </c>
      <c r="O112" s="119" t="s">
        <v>1</v>
      </c>
      <c r="P112" s="119" t="s">
        <v>2</v>
      </c>
      <c r="Q112" s="120" t="s">
        <v>3</v>
      </c>
      <c r="S112" s="118" t="s">
        <v>0</v>
      </c>
      <c r="T112" s="119" t="s">
        <v>43</v>
      </c>
      <c r="U112" s="119" t="s">
        <v>1</v>
      </c>
      <c r="V112" s="119" t="s">
        <v>2</v>
      </c>
      <c r="W112" s="120" t="s">
        <v>3</v>
      </c>
      <c r="Y112" s="118" t="s">
        <v>0</v>
      </c>
      <c r="Z112" s="119" t="s">
        <v>43</v>
      </c>
      <c r="AA112" s="119" t="s">
        <v>1</v>
      </c>
      <c r="AB112" s="119" t="s">
        <v>2</v>
      </c>
      <c r="AC112" s="120" t="s">
        <v>3</v>
      </c>
      <c r="AE112" s="118" t="s">
        <v>0</v>
      </c>
      <c r="AF112" s="119" t="s">
        <v>43</v>
      </c>
      <c r="AG112" s="119" t="s">
        <v>1</v>
      </c>
      <c r="AH112" s="119" t="s">
        <v>2</v>
      </c>
      <c r="AI112" s="120" t="s">
        <v>3</v>
      </c>
      <c r="AK112" s="118" t="s">
        <v>0</v>
      </c>
      <c r="AL112" s="119" t="s">
        <v>43</v>
      </c>
      <c r="AM112" s="119" t="s">
        <v>1</v>
      </c>
      <c r="AN112" s="119" t="s">
        <v>2</v>
      </c>
      <c r="AO112" s="120" t="s">
        <v>3</v>
      </c>
    </row>
    <row r="113" spans="1:41" x14ac:dyDescent="0.25">
      <c r="A113" s="110" t="str">
        <f>CONCATENATE($A$67," #6")</f>
        <v>Lunes #6</v>
      </c>
      <c r="B113" s="4">
        <v>1</v>
      </c>
      <c r="C113" s="23">
        <f>B103</f>
        <v>25</v>
      </c>
      <c r="D113" s="23">
        <f>C113^2</f>
        <v>625</v>
      </c>
      <c r="E113" s="29">
        <f>B113*C113</f>
        <v>25</v>
      </c>
      <c r="G113" s="110" t="str">
        <f>CONCATENATE($A$68," #6")</f>
        <v>Martes #6</v>
      </c>
      <c r="H113" s="4">
        <v>1</v>
      </c>
      <c r="I113" s="23">
        <f>B104</f>
        <v>30</v>
      </c>
      <c r="J113" s="23">
        <f>I113^2</f>
        <v>900</v>
      </c>
      <c r="K113" s="29">
        <f>H113*I113</f>
        <v>30</v>
      </c>
      <c r="M113" s="110" t="str">
        <f>CONCATENATE($A$69," #6")</f>
        <v>Miércoles #6</v>
      </c>
      <c r="N113" s="4">
        <v>1</v>
      </c>
      <c r="O113" s="23">
        <f>B105</f>
        <v>21</v>
      </c>
      <c r="P113" s="23">
        <f>O113^2</f>
        <v>441</v>
      </c>
      <c r="Q113" s="29">
        <f>N113*O113</f>
        <v>21</v>
      </c>
      <c r="S113" s="110" t="str">
        <f>CONCATENATE($A$70," #6")</f>
        <v>Jueves #6</v>
      </c>
      <c r="T113" s="4">
        <v>1</v>
      </c>
      <c r="U113" s="23">
        <f>B106</f>
        <v>19</v>
      </c>
      <c r="V113" s="23">
        <f>U113^2</f>
        <v>361</v>
      </c>
      <c r="W113" s="29">
        <f>T113*U113</f>
        <v>19</v>
      </c>
      <c r="Y113" s="110" t="str">
        <f>CONCATENATE($A$71," #6")</f>
        <v>Viernes #6</v>
      </c>
      <c r="Z113" s="4">
        <v>1</v>
      </c>
      <c r="AA113" s="23">
        <f>B107</f>
        <v>23</v>
      </c>
      <c r="AB113" s="23">
        <f>AA113^2</f>
        <v>529</v>
      </c>
      <c r="AC113" s="29">
        <f>Z113*AA113</f>
        <v>23</v>
      </c>
      <c r="AE113" s="110" t="str">
        <f>CONCATENATE($A$72," #6")</f>
        <v>Sábado #6</v>
      </c>
      <c r="AF113" s="4">
        <v>1</v>
      </c>
      <c r="AG113" s="23">
        <f>B108</f>
        <v>24</v>
      </c>
      <c r="AH113" s="23">
        <f>AG113^2</f>
        <v>576</v>
      </c>
      <c r="AI113" s="29">
        <f>AF113*AG113</f>
        <v>24</v>
      </c>
      <c r="AK113" s="110" t="str">
        <f>CONCATENATE($A$73," #6")</f>
        <v>Domingo #6</v>
      </c>
      <c r="AL113" s="4">
        <v>1</v>
      </c>
      <c r="AM113" s="23">
        <f>B109</f>
        <v>46</v>
      </c>
      <c r="AN113" s="23">
        <f>AM113^2</f>
        <v>2116</v>
      </c>
      <c r="AO113" s="29">
        <f>AL113*AM113</f>
        <v>46</v>
      </c>
    </row>
    <row r="114" spans="1:41" x14ac:dyDescent="0.25">
      <c r="A114" s="110" t="str">
        <f>CONCATENATE($A$67," #5")</f>
        <v>Lunes #5</v>
      </c>
      <c r="B114" s="4">
        <v>2</v>
      </c>
      <c r="C114" s="23">
        <f>C103</f>
        <v>23</v>
      </c>
      <c r="D114" s="23">
        <f t="shared" ref="D114:D118" si="53">C114^2</f>
        <v>529</v>
      </c>
      <c r="E114" s="29">
        <f t="shared" ref="E114:E118" si="54">B114*C114</f>
        <v>46</v>
      </c>
      <c r="G114" s="110" t="str">
        <f>CONCATENATE($A$68," #5")</f>
        <v>Martes #5</v>
      </c>
      <c r="H114" s="4">
        <v>2</v>
      </c>
      <c r="I114" s="23">
        <f>C104</f>
        <v>25</v>
      </c>
      <c r="J114" s="23">
        <f t="shared" ref="J114:J118" si="55">I114^2</f>
        <v>625</v>
      </c>
      <c r="K114" s="29">
        <f t="shared" ref="K114:K118" si="56">H114*I114</f>
        <v>50</v>
      </c>
      <c r="M114" s="110" t="str">
        <f>CONCATENATE($A$69," #5")</f>
        <v>Miércoles #5</v>
      </c>
      <c r="N114" s="4">
        <v>2</v>
      </c>
      <c r="O114" s="23">
        <f>C105</f>
        <v>22</v>
      </c>
      <c r="P114" s="23">
        <f t="shared" ref="P114:P118" si="57">O114^2</f>
        <v>484</v>
      </c>
      <c r="Q114" s="29">
        <f t="shared" ref="Q114:Q118" si="58">N114*O114</f>
        <v>44</v>
      </c>
      <c r="S114" s="110" t="str">
        <f>CONCATENATE($A$70," #5")</f>
        <v>Jueves #5</v>
      </c>
      <c r="T114" s="4">
        <v>2</v>
      </c>
      <c r="U114" s="23">
        <f>C106</f>
        <v>21</v>
      </c>
      <c r="V114" s="23">
        <f t="shared" ref="V114:V118" si="59">U114^2</f>
        <v>441</v>
      </c>
      <c r="W114" s="29">
        <f t="shared" ref="W114:W118" si="60">T114*U114</f>
        <v>42</v>
      </c>
      <c r="Y114" s="110" t="str">
        <f>CONCATENATE($A$71," #5")</f>
        <v>Viernes #5</v>
      </c>
      <c r="Z114" s="4">
        <v>2</v>
      </c>
      <c r="AA114" s="23">
        <f>C107</f>
        <v>25</v>
      </c>
      <c r="AB114" s="23">
        <f t="shared" ref="AB114:AB118" si="61">AA114^2</f>
        <v>625</v>
      </c>
      <c r="AC114" s="29">
        <f t="shared" ref="AC114:AC118" si="62">Z114*AA114</f>
        <v>50</v>
      </c>
      <c r="AE114" s="110" t="str">
        <f>CONCATENATE($A$72," #5")</f>
        <v>Sábado #5</v>
      </c>
      <c r="AF114" s="4">
        <v>2</v>
      </c>
      <c r="AG114" s="23">
        <f>C108</f>
        <v>28</v>
      </c>
      <c r="AH114" s="23">
        <f t="shared" ref="AH114:AH118" si="63">AG114^2</f>
        <v>784</v>
      </c>
      <c r="AI114" s="29">
        <f t="shared" ref="AI114:AI118" si="64">AF114*AG114</f>
        <v>56</v>
      </c>
      <c r="AK114" s="110" t="str">
        <f>CONCATENATE($A$73," #5")</f>
        <v>Domingo #5</v>
      </c>
      <c r="AL114" s="4">
        <v>2</v>
      </c>
      <c r="AM114" s="23">
        <f>C109</f>
        <v>50</v>
      </c>
      <c r="AN114" s="23">
        <f t="shared" ref="AN114:AN118" si="65">AM114^2</f>
        <v>2500</v>
      </c>
      <c r="AO114" s="29">
        <f t="shared" ref="AO114:AO118" si="66">AL114*AM114</f>
        <v>100</v>
      </c>
    </row>
    <row r="115" spans="1:41" x14ac:dyDescent="0.25">
      <c r="A115" s="110" t="str">
        <f>CONCATENATE($A$67," #4")</f>
        <v>Lunes #4</v>
      </c>
      <c r="B115" s="4">
        <v>3</v>
      </c>
      <c r="C115" s="23">
        <f>D103</f>
        <v>24</v>
      </c>
      <c r="D115" s="23">
        <f t="shared" si="53"/>
        <v>576</v>
      </c>
      <c r="E115" s="29">
        <f t="shared" si="54"/>
        <v>72</v>
      </c>
      <c r="G115" s="110" t="str">
        <f>CONCATENATE($A$68," #4")</f>
        <v>Martes #4</v>
      </c>
      <c r="H115" s="4">
        <v>3</v>
      </c>
      <c r="I115" s="23">
        <f>D104</f>
        <v>29</v>
      </c>
      <c r="J115" s="23">
        <f t="shared" si="55"/>
        <v>841</v>
      </c>
      <c r="K115" s="29">
        <f t="shared" si="56"/>
        <v>87</v>
      </c>
      <c r="M115" s="110" t="str">
        <f>CONCATENATE($A$69," #4")</f>
        <v>Miércoles #4</v>
      </c>
      <c r="N115" s="4">
        <v>3</v>
      </c>
      <c r="O115" s="23">
        <f>D105</f>
        <v>24</v>
      </c>
      <c r="P115" s="23">
        <f t="shared" si="57"/>
        <v>576</v>
      </c>
      <c r="Q115" s="29">
        <f t="shared" si="58"/>
        <v>72</v>
      </c>
      <c r="S115" s="110" t="str">
        <f>CONCATENATE($A$70," #4")</f>
        <v>Jueves #4</v>
      </c>
      <c r="T115" s="4">
        <v>3</v>
      </c>
      <c r="U115" s="23">
        <f>D106</f>
        <v>26</v>
      </c>
      <c r="V115" s="23">
        <f t="shared" si="59"/>
        <v>676</v>
      </c>
      <c r="W115" s="29">
        <f t="shared" si="60"/>
        <v>78</v>
      </c>
      <c r="Y115" s="110" t="str">
        <f>CONCATENATE($A$71," #4")</f>
        <v>Viernes #4</v>
      </c>
      <c r="Z115" s="4">
        <v>3</v>
      </c>
      <c r="AA115" s="23">
        <f>D107</f>
        <v>28</v>
      </c>
      <c r="AB115" s="23">
        <f t="shared" si="61"/>
        <v>784</v>
      </c>
      <c r="AC115" s="29">
        <f t="shared" si="62"/>
        <v>84</v>
      </c>
      <c r="AE115" s="110" t="str">
        <f>CONCATENATE($A$72," #4")</f>
        <v>Sábado #4</v>
      </c>
      <c r="AF115" s="4">
        <v>3</v>
      </c>
      <c r="AG115" s="23">
        <f>D108</f>
        <v>30</v>
      </c>
      <c r="AH115" s="23">
        <f t="shared" si="63"/>
        <v>900</v>
      </c>
      <c r="AI115" s="29">
        <f t="shared" si="64"/>
        <v>90</v>
      </c>
      <c r="AK115" s="110" t="str">
        <f>CONCATENATE($A$73," #4")</f>
        <v>Domingo #4</v>
      </c>
      <c r="AL115" s="4">
        <v>3</v>
      </c>
      <c r="AM115" s="23">
        <f>D109</f>
        <v>48</v>
      </c>
      <c r="AN115" s="23">
        <f t="shared" si="65"/>
        <v>2304</v>
      </c>
      <c r="AO115" s="29">
        <f t="shared" si="66"/>
        <v>144</v>
      </c>
    </row>
    <row r="116" spans="1:41" x14ac:dyDescent="0.25">
      <c r="A116" s="110" t="str">
        <f>CONCATENATE($A$67," #3")</f>
        <v>Lunes #3</v>
      </c>
      <c r="B116" s="4">
        <v>4</v>
      </c>
      <c r="C116" s="23">
        <f>E103</f>
        <v>25</v>
      </c>
      <c r="D116" s="23">
        <f t="shared" si="53"/>
        <v>625</v>
      </c>
      <c r="E116" s="29">
        <f t="shared" si="54"/>
        <v>100</v>
      </c>
      <c r="G116" s="110" t="str">
        <f>CONCATENATE($A$68," #3")</f>
        <v>Martes #3</v>
      </c>
      <c r="H116" s="4">
        <v>4</v>
      </c>
      <c r="I116" s="23">
        <f>E104</f>
        <v>33</v>
      </c>
      <c r="J116" s="23">
        <f t="shared" si="55"/>
        <v>1089</v>
      </c>
      <c r="K116" s="29">
        <f t="shared" si="56"/>
        <v>132</v>
      </c>
      <c r="M116" s="110" t="str">
        <f>CONCATENATE($A$69," #3")</f>
        <v>Miércoles #3</v>
      </c>
      <c r="N116" s="4">
        <v>4</v>
      </c>
      <c r="O116" s="23">
        <f>E105</f>
        <v>21</v>
      </c>
      <c r="P116" s="23">
        <f t="shared" si="57"/>
        <v>441</v>
      </c>
      <c r="Q116" s="29">
        <f t="shared" si="58"/>
        <v>84</v>
      </c>
      <c r="S116" s="110" t="str">
        <f>CONCATENATE($A$70," #3")</f>
        <v>Jueves #3</v>
      </c>
      <c r="T116" s="4">
        <v>4</v>
      </c>
      <c r="U116" s="23">
        <f>E106</f>
        <v>31</v>
      </c>
      <c r="V116" s="23">
        <f t="shared" si="59"/>
        <v>961</v>
      </c>
      <c r="W116" s="29">
        <f t="shared" si="60"/>
        <v>124</v>
      </c>
      <c r="Y116" s="110" t="str">
        <f>CONCATENATE($A$71," #3")</f>
        <v>Viernes #3</v>
      </c>
      <c r="Z116" s="4">
        <v>4</v>
      </c>
      <c r="AA116" s="23">
        <f>E107</f>
        <v>31</v>
      </c>
      <c r="AB116" s="23">
        <f t="shared" si="61"/>
        <v>961</v>
      </c>
      <c r="AC116" s="29">
        <f t="shared" si="62"/>
        <v>124</v>
      </c>
      <c r="AE116" s="110" t="str">
        <f>CONCATENATE($A$72," #3")</f>
        <v>Sábado #3</v>
      </c>
      <c r="AF116" s="4">
        <v>4</v>
      </c>
      <c r="AG116" s="23">
        <f>E108</f>
        <v>32</v>
      </c>
      <c r="AH116" s="23">
        <f t="shared" si="63"/>
        <v>1024</v>
      </c>
      <c r="AI116" s="29">
        <f t="shared" si="64"/>
        <v>128</v>
      </c>
      <c r="AK116" s="110" t="str">
        <f>CONCATENATE($A$73," #3")</f>
        <v>Domingo #3</v>
      </c>
      <c r="AL116" s="4">
        <v>4</v>
      </c>
      <c r="AM116" s="23">
        <f>E109</f>
        <v>64</v>
      </c>
      <c r="AN116" s="23">
        <f t="shared" si="65"/>
        <v>4096</v>
      </c>
      <c r="AO116" s="29">
        <f t="shared" si="66"/>
        <v>256</v>
      </c>
    </row>
    <row r="117" spans="1:41" x14ac:dyDescent="0.25">
      <c r="A117" s="110" t="str">
        <f>CONCATENATE($A$67," #2")</f>
        <v>Lunes #2</v>
      </c>
      <c r="B117" s="4">
        <v>5</v>
      </c>
      <c r="C117" s="23">
        <f>F103</f>
        <v>27</v>
      </c>
      <c r="D117" s="23">
        <f t="shared" si="53"/>
        <v>729</v>
      </c>
      <c r="E117" s="29">
        <f t="shared" si="54"/>
        <v>135</v>
      </c>
      <c r="G117" s="110" t="str">
        <f>CONCATENATE($A$68," #2")</f>
        <v>Martes #2</v>
      </c>
      <c r="H117" s="4">
        <v>5</v>
      </c>
      <c r="I117" s="23">
        <f>F104</f>
        <v>35</v>
      </c>
      <c r="J117" s="23">
        <f t="shared" si="55"/>
        <v>1225</v>
      </c>
      <c r="K117" s="29">
        <f t="shared" si="56"/>
        <v>175</v>
      </c>
      <c r="M117" s="110" t="str">
        <f>CONCATENATE($A$69," #2")</f>
        <v>Miércoles #2</v>
      </c>
      <c r="N117" s="4">
        <v>5</v>
      </c>
      <c r="O117" s="23">
        <f>F105</f>
        <v>27</v>
      </c>
      <c r="P117" s="23">
        <f t="shared" si="57"/>
        <v>729</v>
      </c>
      <c r="Q117" s="29">
        <f t="shared" si="58"/>
        <v>135</v>
      </c>
      <c r="S117" s="110" t="str">
        <f>CONCATENATE($A$70," #2")</f>
        <v>Jueves #2</v>
      </c>
      <c r="T117" s="4">
        <v>5</v>
      </c>
      <c r="U117" s="23">
        <f>F106</f>
        <v>30</v>
      </c>
      <c r="V117" s="23">
        <f t="shared" si="59"/>
        <v>900</v>
      </c>
      <c r="W117" s="29">
        <f t="shared" si="60"/>
        <v>150</v>
      </c>
      <c r="Y117" s="110" t="str">
        <f>CONCATENATE($A$71," #2")</f>
        <v>Viernes #2</v>
      </c>
      <c r="Z117" s="4">
        <v>5</v>
      </c>
      <c r="AA117" s="23">
        <f>F107</f>
        <v>30</v>
      </c>
      <c r="AB117" s="23">
        <f t="shared" si="61"/>
        <v>900</v>
      </c>
      <c r="AC117" s="29">
        <f t="shared" si="62"/>
        <v>150</v>
      </c>
      <c r="AE117" s="110" t="str">
        <f>CONCATENATE($A$72," #2")</f>
        <v>Sábado #2</v>
      </c>
      <c r="AF117" s="4">
        <v>5</v>
      </c>
      <c r="AG117" s="23">
        <f>F108</f>
        <v>35</v>
      </c>
      <c r="AH117" s="23">
        <f t="shared" si="63"/>
        <v>1225</v>
      </c>
      <c r="AI117" s="29">
        <f t="shared" si="64"/>
        <v>175</v>
      </c>
      <c r="AK117" s="110" t="str">
        <f>CONCATENATE($A$73," #2")</f>
        <v>Domingo #2</v>
      </c>
      <c r="AL117" s="4">
        <v>5</v>
      </c>
      <c r="AM117" s="23">
        <f>F109</f>
        <v>59</v>
      </c>
      <c r="AN117" s="23">
        <f t="shared" si="65"/>
        <v>3481</v>
      </c>
      <c r="AO117" s="29">
        <f t="shared" si="66"/>
        <v>295</v>
      </c>
    </row>
    <row r="118" spans="1:41" ht="15.75" thickBot="1" x14ac:dyDescent="0.3">
      <c r="A118" s="110" t="str">
        <f>CONCATENATE($A$67," #1")</f>
        <v>Lunes #1</v>
      </c>
      <c r="B118" s="4">
        <v>6</v>
      </c>
      <c r="C118" s="23">
        <f>G103</f>
        <v>29</v>
      </c>
      <c r="D118" s="23">
        <f t="shared" si="53"/>
        <v>841</v>
      </c>
      <c r="E118" s="29">
        <f t="shared" si="54"/>
        <v>174</v>
      </c>
      <c r="G118" s="110" t="str">
        <f>CONCATENATE($A$68," #1")</f>
        <v>Martes #1</v>
      </c>
      <c r="H118" s="4">
        <v>6</v>
      </c>
      <c r="I118" s="23">
        <f>G104</f>
        <v>35</v>
      </c>
      <c r="J118" s="23">
        <f t="shared" si="55"/>
        <v>1225</v>
      </c>
      <c r="K118" s="29">
        <f t="shared" si="56"/>
        <v>210</v>
      </c>
      <c r="M118" s="110" t="str">
        <f>CONCATENATE($A$69," #1")</f>
        <v>Miércoles #1</v>
      </c>
      <c r="N118" s="4">
        <v>6</v>
      </c>
      <c r="O118" s="23">
        <f>G105</f>
        <v>29</v>
      </c>
      <c r="P118" s="23">
        <f t="shared" si="57"/>
        <v>841</v>
      </c>
      <c r="Q118" s="29">
        <f t="shared" si="58"/>
        <v>174</v>
      </c>
      <c r="S118" s="110" t="str">
        <f>CONCATENATE($A$70," #1")</f>
        <v>Jueves #1</v>
      </c>
      <c r="T118" s="4">
        <v>6</v>
      </c>
      <c r="U118" s="23">
        <f>G106</f>
        <v>33</v>
      </c>
      <c r="V118" s="23">
        <f t="shared" si="59"/>
        <v>1089</v>
      </c>
      <c r="W118" s="29">
        <f t="shared" si="60"/>
        <v>198</v>
      </c>
      <c r="Y118" s="110" t="str">
        <f>CONCATENATE($A$71," #1")</f>
        <v>Viernes #1</v>
      </c>
      <c r="Z118" s="4">
        <v>6</v>
      </c>
      <c r="AA118" s="23">
        <f>G107</f>
        <v>37</v>
      </c>
      <c r="AB118" s="23">
        <f t="shared" si="61"/>
        <v>1369</v>
      </c>
      <c r="AC118" s="29">
        <f t="shared" si="62"/>
        <v>222</v>
      </c>
      <c r="AE118" s="110" t="str">
        <f>CONCATENATE($A$72," #1")</f>
        <v>Sábado #1</v>
      </c>
      <c r="AF118" s="4">
        <v>6</v>
      </c>
      <c r="AG118" s="23">
        <f>G108</f>
        <v>39</v>
      </c>
      <c r="AH118" s="23">
        <f t="shared" si="63"/>
        <v>1521</v>
      </c>
      <c r="AI118" s="29">
        <f t="shared" si="64"/>
        <v>234</v>
      </c>
      <c r="AK118" s="110" t="str">
        <f>CONCATENATE($A$73," #1")</f>
        <v>Domingo #1</v>
      </c>
      <c r="AL118" s="4">
        <v>6</v>
      </c>
      <c r="AM118" s="23">
        <f>G109</f>
        <v>65</v>
      </c>
      <c r="AN118" s="23">
        <f t="shared" si="65"/>
        <v>4225</v>
      </c>
      <c r="AO118" s="29">
        <f t="shared" si="66"/>
        <v>390</v>
      </c>
    </row>
    <row r="119" spans="1:41" ht="15.75" thickBot="1" x14ac:dyDescent="0.3">
      <c r="A119" s="111"/>
      <c r="B119" s="46">
        <f>SUM(B113:B118)</f>
        <v>21</v>
      </c>
      <c r="C119" s="46">
        <f>SUM(C113:C118)</f>
        <v>153</v>
      </c>
      <c r="D119" s="46">
        <f>SUM(D113:D118)</f>
        <v>3925</v>
      </c>
      <c r="E119" s="47">
        <f>SUM(E113:E118)</f>
        <v>552</v>
      </c>
      <c r="G119" s="111"/>
      <c r="H119" s="46">
        <f>SUM(H113:H118)</f>
        <v>21</v>
      </c>
      <c r="I119" s="46">
        <f>SUM(I113:I118)</f>
        <v>187</v>
      </c>
      <c r="J119" s="46">
        <f>SUM(J113:J118)</f>
        <v>5905</v>
      </c>
      <c r="K119" s="47">
        <f>SUM(K113:K118)</f>
        <v>684</v>
      </c>
      <c r="M119" s="111"/>
      <c r="N119" s="46">
        <f>SUM(N113:N118)</f>
        <v>21</v>
      </c>
      <c r="O119" s="46">
        <f>SUM(O113:O118)</f>
        <v>144</v>
      </c>
      <c r="P119" s="46">
        <f>SUM(P113:P118)</f>
        <v>3512</v>
      </c>
      <c r="Q119" s="47">
        <f>SUM(Q113:Q118)</f>
        <v>530</v>
      </c>
      <c r="S119" s="111"/>
      <c r="T119" s="46">
        <f>SUM(T113:T118)</f>
        <v>21</v>
      </c>
      <c r="U119" s="46">
        <f>SUM(U113:U118)</f>
        <v>160</v>
      </c>
      <c r="V119" s="46">
        <f>SUM(V113:V118)</f>
        <v>4428</v>
      </c>
      <c r="W119" s="47">
        <f>SUM(W113:W118)</f>
        <v>611</v>
      </c>
      <c r="Y119" s="111"/>
      <c r="Z119" s="46">
        <f>SUM(Z113:Z118)</f>
        <v>21</v>
      </c>
      <c r="AA119" s="46">
        <f>SUM(AA113:AA118)</f>
        <v>174</v>
      </c>
      <c r="AB119" s="46">
        <f>SUM(AB113:AB118)</f>
        <v>5168</v>
      </c>
      <c r="AC119" s="47">
        <f>SUM(AC113:AC118)</f>
        <v>653</v>
      </c>
      <c r="AE119" s="111"/>
      <c r="AF119" s="46">
        <f>SUM(AF113:AF118)</f>
        <v>21</v>
      </c>
      <c r="AG119" s="46">
        <f>SUM(AG113:AG118)</f>
        <v>188</v>
      </c>
      <c r="AH119" s="46">
        <f>SUM(AH113:AH118)</f>
        <v>6030</v>
      </c>
      <c r="AI119" s="47">
        <f>SUM(AI113:AI118)</f>
        <v>707</v>
      </c>
      <c r="AK119" s="111"/>
      <c r="AL119" s="46">
        <f>SUM(AL113:AL118)</f>
        <v>21</v>
      </c>
      <c r="AM119" s="46">
        <f>SUM(AM113:AM118)</f>
        <v>332</v>
      </c>
      <c r="AN119" s="46">
        <f>SUM(AN113:AN118)</f>
        <v>18722</v>
      </c>
      <c r="AO119" s="47">
        <f>SUM(AO113:AO118)</f>
        <v>1231</v>
      </c>
    </row>
    <row r="120" spans="1:41" ht="15.75" thickTop="1" x14ac:dyDescent="0.25"/>
    <row r="121" spans="1:41" ht="15.75" thickBot="1" x14ac:dyDescent="0.3"/>
    <row r="122" spans="1:41" ht="15.75" thickBot="1" x14ac:dyDescent="0.3">
      <c r="A122" s="121" t="s">
        <v>4</v>
      </c>
      <c r="B122" s="44">
        <f>COUNTA(A113:A118)</f>
        <v>6</v>
      </c>
      <c r="G122" s="121" t="s">
        <v>4</v>
      </c>
      <c r="H122" s="44">
        <f>COUNTA(G113:G118)</f>
        <v>6</v>
      </c>
      <c r="M122" s="121" t="s">
        <v>4</v>
      </c>
      <c r="N122" s="44">
        <f>COUNTA(M113:M118)</f>
        <v>6</v>
      </c>
      <c r="S122" s="121" t="s">
        <v>4</v>
      </c>
      <c r="T122" s="44">
        <f>COUNTA(S113:S118)</f>
        <v>6</v>
      </c>
      <c r="Y122" s="121" t="s">
        <v>4</v>
      </c>
      <c r="Z122" s="44">
        <f>COUNTA(Y113:Y118)</f>
        <v>6</v>
      </c>
      <c r="AE122" s="121" t="s">
        <v>4</v>
      </c>
      <c r="AF122" s="44">
        <f>COUNTA(AE113:AE118)</f>
        <v>6</v>
      </c>
      <c r="AK122" s="121" t="s">
        <v>4</v>
      </c>
      <c r="AL122" s="44">
        <f>COUNTA(AK113:AK118)</f>
        <v>6</v>
      </c>
    </row>
    <row r="123" spans="1:41" ht="15.75" thickBot="1" x14ac:dyDescent="0.3">
      <c r="A123" s="22"/>
      <c r="B123" s="22"/>
      <c r="G123" s="22"/>
      <c r="H123" s="22"/>
      <c r="M123" s="22"/>
      <c r="N123" s="22"/>
      <c r="S123" s="22"/>
      <c r="T123" s="22"/>
      <c r="Y123" s="22"/>
      <c r="Z123" s="22"/>
      <c r="AE123" s="22"/>
      <c r="AF123" s="22"/>
      <c r="AK123" s="22"/>
      <c r="AL123" s="22"/>
    </row>
    <row r="124" spans="1:41" x14ac:dyDescent="0.25">
      <c r="A124" s="122" t="s">
        <v>6</v>
      </c>
      <c r="B124" s="49">
        <f>((C119-(B125*B119))/B122)</f>
        <v>25.485005841879786</v>
      </c>
      <c r="G124" s="122" t="s">
        <v>6</v>
      </c>
      <c r="H124" s="49">
        <f>((I119-(H125*H119))/H122)</f>
        <v>31.14896110206065</v>
      </c>
      <c r="M124" s="122" t="s">
        <v>6</v>
      </c>
      <c r="N124" s="49">
        <f>((O119-(N125*N119))/N122)</f>
        <v>23.973534971644611</v>
      </c>
      <c r="S124" s="122" t="s">
        <v>6</v>
      </c>
      <c r="T124" s="49">
        <f>((U119-(T125*T119))/T122)</f>
        <v>26.62567458950511</v>
      </c>
      <c r="Y124" s="122" t="s">
        <v>6</v>
      </c>
      <c r="Z124" s="49">
        <f>((AA119-(Z125*Z119))/Z122)</f>
        <v>28.969771322013937</v>
      </c>
      <c r="AE124" s="122" t="s">
        <v>6</v>
      </c>
      <c r="AF124" s="49">
        <f>((AG119-(AF125*AF119))/AF122)</f>
        <v>31.304541257449845</v>
      </c>
      <c r="AK124" s="122" t="s">
        <v>6</v>
      </c>
      <c r="AL124" s="49">
        <f>((AM119-(AL125*AL119))/AL122)</f>
        <v>55.320383230107872</v>
      </c>
    </row>
    <row r="125" spans="1:41" ht="15.75" thickBot="1" x14ac:dyDescent="0.3">
      <c r="A125" s="123" t="s">
        <v>7</v>
      </c>
      <c r="B125" s="112">
        <f>((B122*(E119))-(B119*C119))/((B122*D119)-(B119^2))</f>
        <v>4.2840451772036868E-3</v>
      </c>
      <c r="G125" s="123" t="s">
        <v>7</v>
      </c>
      <c r="H125" s="112">
        <f>((H122*(K119))-(H119*I119))/((H122*J119)-(H119^2))</f>
        <v>5.058732744576867E-3</v>
      </c>
      <c r="M125" s="123" t="s">
        <v>7</v>
      </c>
      <c r="N125" s="112">
        <f>((N122*(Q119))-(N119*O119))/((N122*P119)-(N119^2))</f>
        <v>7.5614366729678641E-3</v>
      </c>
      <c r="S125" s="123" t="s">
        <v>7</v>
      </c>
      <c r="T125" s="112">
        <f>((T122*(W119))-(T119*U119))/((T122*V119)-(T119^2))</f>
        <v>1.1712022046159145E-2</v>
      </c>
      <c r="Y125" s="123" t="s">
        <v>7</v>
      </c>
      <c r="Z125" s="112">
        <f>((Z122*(AC119))-(Z119*AA119))/((Z122*AB119)-(Z119^2))</f>
        <v>8.6367651388752579E-3</v>
      </c>
      <c r="AE125" s="123" t="s">
        <v>7</v>
      </c>
      <c r="AF125" s="112">
        <f>((AF122*(AI119))-(AF119*AG119))/((AF122*AH119)-(AF119^2))</f>
        <v>8.2263073952824652E-3</v>
      </c>
      <c r="AK125" s="123" t="s">
        <v>7</v>
      </c>
      <c r="AL125" s="112">
        <f>((AL122*(AO119))-(AL119*AM119))/((AL122*AN119)-(AL119^2))</f>
        <v>3.7000294929887124E-3</v>
      </c>
    </row>
    <row r="126" spans="1:41" ht="15.75" thickBot="1" x14ac:dyDescent="0.3">
      <c r="A126" s="22"/>
      <c r="B126" s="22"/>
      <c r="G126" s="22"/>
      <c r="H126" s="22"/>
      <c r="M126" s="22"/>
      <c r="N126" s="22"/>
      <c r="S126" s="22"/>
      <c r="T126" s="22"/>
      <c r="Y126" s="22"/>
      <c r="Z126" s="22"/>
      <c r="AE126" s="22"/>
      <c r="AF126" s="22"/>
      <c r="AK126" s="22"/>
      <c r="AL126" s="22"/>
    </row>
    <row r="127" spans="1:41" x14ac:dyDescent="0.25">
      <c r="A127" s="122" t="s">
        <v>11</v>
      </c>
      <c r="B127" s="124">
        <v>7</v>
      </c>
      <c r="C127" s="125">
        <v>8</v>
      </c>
      <c r="G127" s="122" t="s">
        <v>11</v>
      </c>
      <c r="H127" s="124">
        <v>7</v>
      </c>
      <c r="I127" s="125">
        <v>8</v>
      </c>
      <c r="M127" s="122" t="s">
        <v>11</v>
      </c>
      <c r="N127" s="124">
        <v>7</v>
      </c>
      <c r="O127" s="125">
        <v>8</v>
      </c>
      <c r="S127" s="122" t="s">
        <v>11</v>
      </c>
      <c r="T127" s="124">
        <v>7</v>
      </c>
      <c r="U127" s="125">
        <v>8</v>
      </c>
      <c r="Y127" s="122" t="s">
        <v>11</v>
      </c>
      <c r="Z127" s="124">
        <v>7</v>
      </c>
      <c r="AA127" s="125">
        <v>8</v>
      </c>
      <c r="AE127" s="122" t="s">
        <v>11</v>
      </c>
      <c r="AF127" s="124">
        <v>7</v>
      </c>
      <c r="AG127" s="125">
        <v>8</v>
      </c>
      <c r="AK127" s="122" t="s">
        <v>11</v>
      </c>
      <c r="AL127" s="124">
        <v>7</v>
      </c>
      <c r="AM127" s="125">
        <v>8</v>
      </c>
    </row>
    <row r="128" spans="1:41" ht="15.75" thickBot="1" x14ac:dyDescent="0.3">
      <c r="A128" s="45" t="s">
        <v>5</v>
      </c>
      <c r="B128" s="52">
        <f>B124+(B125*B127)</f>
        <v>25.514994158120214</v>
      </c>
      <c r="C128" s="51">
        <f>B124+(B125*C127)</f>
        <v>25.519278203297414</v>
      </c>
      <c r="G128" s="45" t="s">
        <v>5</v>
      </c>
      <c r="H128" s="52">
        <f>H124+(H125*H127)</f>
        <v>31.184372231272686</v>
      </c>
      <c r="I128" s="51">
        <f>H124+(H125*I127)</f>
        <v>31.189430964017266</v>
      </c>
      <c r="M128" s="45" t="s">
        <v>5</v>
      </c>
      <c r="N128" s="52">
        <f>N124+(N125*N127)</f>
        <v>24.026465028355386</v>
      </c>
      <c r="O128" s="51">
        <f>N124+(N125*O127)</f>
        <v>24.034026465028354</v>
      </c>
      <c r="S128" s="45" t="s">
        <v>5</v>
      </c>
      <c r="T128" s="52">
        <f>T124+(T125*T127)</f>
        <v>26.707658743828222</v>
      </c>
      <c r="U128" s="51">
        <f>T124+(T125*U127)</f>
        <v>26.719370765874384</v>
      </c>
      <c r="Y128" s="45" t="s">
        <v>5</v>
      </c>
      <c r="Z128" s="52">
        <f>Z124+(Z125*Z127)</f>
        <v>29.030228677986063</v>
      </c>
      <c r="AA128" s="51">
        <f>Z124+(Z125*AA127)</f>
        <v>29.038865443124941</v>
      </c>
      <c r="AE128" s="45" t="s">
        <v>5</v>
      </c>
      <c r="AF128" s="52">
        <f>AF124+(AF125*AF127)</f>
        <v>31.362125409216823</v>
      </c>
      <c r="AG128" s="51">
        <f>AF124+(AF125*AG127)</f>
        <v>31.370351716612106</v>
      </c>
      <c r="AK128" s="45" t="s">
        <v>5</v>
      </c>
      <c r="AL128" s="52">
        <f>AL124+(AL125*AL127)</f>
        <v>55.346283436558792</v>
      </c>
      <c r="AM128" s="51">
        <f>AL124+(AL125*AM127)</f>
        <v>55.349983466051782</v>
      </c>
    </row>
    <row r="137" spans="1:9" ht="19.5" thickBot="1" x14ac:dyDescent="0.35">
      <c r="A137" s="53" t="str">
        <f>UPPER(E17)</f>
        <v>DULCE</v>
      </c>
      <c r="B137" s="105"/>
      <c r="C137" s="106" t="s">
        <v>28</v>
      </c>
      <c r="H137" s="100" t="s">
        <v>17</v>
      </c>
    </row>
    <row r="138" spans="1:9" ht="16.5" thickBot="1" x14ac:dyDescent="0.3">
      <c r="A138" s="126" t="s">
        <v>0</v>
      </c>
      <c r="B138" s="101" t="s">
        <v>44</v>
      </c>
      <c r="C138" s="102" t="s">
        <v>40</v>
      </c>
      <c r="D138" s="102" t="s">
        <v>39</v>
      </c>
      <c r="E138" s="102" t="s">
        <v>38</v>
      </c>
      <c r="F138" s="102" t="s">
        <v>37</v>
      </c>
      <c r="G138" s="103" t="s">
        <v>36</v>
      </c>
      <c r="H138" s="127" t="s">
        <v>41</v>
      </c>
      <c r="I138" s="128" t="s">
        <v>42</v>
      </c>
    </row>
    <row r="139" spans="1:9" x14ac:dyDescent="0.25">
      <c r="A139" s="28" t="s">
        <v>29</v>
      </c>
      <c r="B139" s="23">
        <f t="shared" ref="B139:B145" si="67">E18</f>
        <v>21</v>
      </c>
      <c r="C139" s="23">
        <f t="shared" ref="C139:C145" si="68">E25</f>
        <v>22</v>
      </c>
      <c r="D139" s="23">
        <f t="shared" ref="D139:D145" si="69">E32</f>
        <v>23</v>
      </c>
      <c r="E139" s="23">
        <f t="shared" ref="E139:E145" si="70">E39</f>
        <v>22</v>
      </c>
      <c r="F139" s="23">
        <f t="shared" ref="F139:F145" si="71">E46</f>
        <v>25</v>
      </c>
      <c r="G139" s="23">
        <f t="shared" ref="G139:G145" si="72">E53</f>
        <v>28</v>
      </c>
      <c r="H139" s="107">
        <f>B164</f>
        <v>23.522987627921186</v>
      </c>
      <c r="I139" s="108">
        <f>C164</f>
        <v>23.529555521612952</v>
      </c>
    </row>
    <row r="140" spans="1:9" x14ac:dyDescent="0.25">
      <c r="A140" s="28" t="s">
        <v>30</v>
      </c>
      <c r="B140" s="23">
        <f t="shared" si="67"/>
        <v>23</v>
      </c>
      <c r="C140" s="23">
        <f t="shared" si="68"/>
        <v>25</v>
      </c>
      <c r="D140" s="23">
        <f t="shared" si="69"/>
        <v>27</v>
      </c>
      <c r="E140" s="23">
        <f t="shared" si="70"/>
        <v>23</v>
      </c>
      <c r="F140" s="23">
        <f t="shared" si="71"/>
        <v>24</v>
      </c>
      <c r="G140" s="23">
        <f t="shared" si="72"/>
        <v>27</v>
      </c>
      <c r="H140" s="107">
        <f>H164</f>
        <v>24.839577329490872</v>
      </c>
      <c r="I140" s="108">
        <f>I164</f>
        <v>24.841361328393027</v>
      </c>
    </row>
    <row r="141" spans="1:9" x14ac:dyDescent="0.25">
      <c r="A141" s="28" t="s">
        <v>31</v>
      </c>
      <c r="B141" s="23">
        <f t="shared" si="67"/>
        <v>17</v>
      </c>
      <c r="C141" s="23">
        <f t="shared" si="68"/>
        <v>15</v>
      </c>
      <c r="D141" s="23">
        <f t="shared" si="69"/>
        <v>17</v>
      </c>
      <c r="E141" s="23">
        <f t="shared" si="70"/>
        <v>21</v>
      </c>
      <c r="F141" s="23">
        <f t="shared" si="71"/>
        <v>23</v>
      </c>
      <c r="G141" s="23">
        <f t="shared" si="72"/>
        <v>25</v>
      </c>
      <c r="H141" s="107">
        <f>N164</f>
        <v>19.717860471786047</v>
      </c>
      <c r="I141" s="108">
        <f>O164</f>
        <v>19.732487273248726</v>
      </c>
    </row>
    <row r="142" spans="1:9" x14ac:dyDescent="0.25">
      <c r="A142" s="28" t="s">
        <v>32</v>
      </c>
      <c r="B142" s="23">
        <f t="shared" si="67"/>
        <v>18</v>
      </c>
      <c r="C142" s="23">
        <f t="shared" si="68"/>
        <v>19</v>
      </c>
      <c r="D142" s="23">
        <f t="shared" si="69"/>
        <v>18</v>
      </c>
      <c r="E142" s="23">
        <f t="shared" si="70"/>
        <v>23</v>
      </c>
      <c r="F142" s="23">
        <f t="shared" si="71"/>
        <v>24</v>
      </c>
      <c r="G142" s="23">
        <f t="shared" si="72"/>
        <v>25</v>
      </c>
      <c r="H142" s="107">
        <f>T164</f>
        <v>21.202776214593886</v>
      </c>
      <c r="I142" s="108">
        <f>U164</f>
        <v>21.213093228287377</v>
      </c>
    </row>
    <row r="143" spans="1:9" x14ac:dyDescent="0.25">
      <c r="A143" s="28" t="s">
        <v>33</v>
      </c>
      <c r="B143" s="23">
        <f t="shared" si="67"/>
        <v>21</v>
      </c>
      <c r="C143" s="23">
        <f t="shared" si="68"/>
        <v>19</v>
      </c>
      <c r="D143" s="23">
        <f t="shared" si="69"/>
        <v>21</v>
      </c>
      <c r="E143" s="23">
        <f t="shared" si="70"/>
        <v>24</v>
      </c>
      <c r="F143" s="23">
        <f t="shared" si="71"/>
        <v>32</v>
      </c>
      <c r="G143" s="23">
        <f t="shared" si="72"/>
        <v>36</v>
      </c>
      <c r="H143" s="107">
        <f>Z164</f>
        <v>25.550362809002582</v>
      </c>
      <c r="I143" s="108">
        <f>AA164</f>
        <v>25.564752183003321</v>
      </c>
    </row>
    <row r="144" spans="1:9" x14ac:dyDescent="0.25">
      <c r="A144" s="28" t="s">
        <v>34</v>
      </c>
      <c r="B144" s="23">
        <f t="shared" si="67"/>
        <v>25</v>
      </c>
      <c r="C144" s="23">
        <f t="shared" si="68"/>
        <v>20</v>
      </c>
      <c r="D144" s="23">
        <f t="shared" si="69"/>
        <v>28</v>
      </c>
      <c r="E144" s="23">
        <f t="shared" si="70"/>
        <v>30</v>
      </c>
      <c r="F144" s="23">
        <f t="shared" si="71"/>
        <v>34</v>
      </c>
      <c r="G144" s="23">
        <f t="shared" si="72"/>
        <v>36</v>
      </c>
      <c r="H144" s="107">
        <f>AF164</f>
        <v>28.867387387387389</v>
      </c>
      <c r="I144" s="108">
        <f>AG164</f>
        <v>28.877117117117116</v>
      </c>
    </row>
    <row r="145" spans="1:41" ht="15.75" thickBot="1" x14ac:dyDescent="0.3">
      <c r="A145" s="24" t="s">
        <v>35</v>
      </c>
      <c r="B145" s="26">
        <f t="shared" si="67"/>
        <v>36</v>
      </c>
      <c r="C145" s="26">
        <f t="shared" si="68"/>
        <v>34</v>
      </c>
      <c r="D145" s="26">
        <f t="shared" si="69"/>
        <v>39</v>
      </c>
      <c r="E145" s="26">
        <f t="shared" si="70"/>
        <v>38</v>
      </c>
      <c r="F145" s="26">
        <f t="shared" si="71"/>
        <v>42</v>
      </c>
      <c r="G145" s="30">
        <f t="shared" si="72"/>
        <v>41</v>
      </c>
      <c r="H145" s="113">
        <f>AL164</f>
        <v>38.342891278375149</v>
      </c>
      <c r="I145" s="114">
        <f>AM164</f>
        <v>38.345622119815665</v>
      </c>
    </row>
    <row r="147" spans="1:41" ht="15.75" thickBot="1" x14ac:dyDescent="0.3"/>
    <row r="148" spans="1:41" ht="17.25" customHeight="1" thickBot="1" x14ac:dyDescent="0.3">
      <c r="A148" s="129" t="s">
        <v>0</v>
      </c>
      <c r="B148" s="130" t="s">
        <v>43</v>
      </c>
      <c r="C148" s="130" t="s">
        <v>1</v>
      </c>
      <c r="D148" s="130" t="s">
        <v>2</v>
      </c>
      <c r="E148" s="131" t="s">
        <v>3</v>
      </c>
      <c r="G148" s="129" t="s">
        <v>0</v>
      </c>
      <c r="H148" s="130" t="s">
        <v>43</v>
      </c>
      <c r="I148" s="130" t="s">
        <v>1</v>
      </c>
      <c r="J148" s="130" t="s">
        <v>2</v>
      </c>
      <c r="K148" s="131" t="s">
        <v>3</v>
      </c>
      <c r="M148" s="129" t="s">
        <v>0</v>
      </c>
      <c r="N148" s="130" t="s">
        <v>43</v>
      </c>
      <c r="O148" s="130" t="s">
        <v>1</v>
      </c>
      <c r="P148" s="130" t="s">
        <v>2</v>
      </c>
      <c r="Q148" s="131" t="s">
        <v>3</v>
      </c>
      <c r="S148" s="129" t="s">
        <v>0</v>
      </c>
      <c r="T148" s="130" t="s">
        <v>43</v>
      </c>
      <c r="U148" s="130" t="s">
        <v>1</v>
      </c>
      <c r="V148" s="130" t="s">
        <v>2</v>
      </c>
      <c r="W148" s="131" t="s">
        <v>3</v>
      </c>
      <c r="Y148" s="129" t="s">
        <v>0</v>
      </c>
      <c r="Z148" s="130" t="s">
        <v>43</v>
      </c>
      <c r="AA148" s="130" t="s">
        <v>1</v>
      </c>
      <c r="AB148" s="130" t="s">
        <v>2</v>
      </c>
      <c r="AC148" s="131" t="s">
        <v>3</v>
      </c>
      <c r="AE148" s="129" t="s">
        <v>0</v>
      </c>
      <c r="AF148" s="130" t="s">
        <v>43</v>
      </c>
      <c r="AG148" s="130" t="s">
        <v>1</v>
      </c>
      <c r="AH148" s="130" t="s">
        <v>2</v>
      </c>
      <c r="AI148" s="131" t="s">
        <v>3</v>
      </c>
      <c r="AK148" s="129" t="s">
        <v>0</v>
      </c>
      <c r="AL148" s="130" t="s">
        <v>43</v>
      </c>
      <c r="AM148" s="130" t="s">
        <v>1</v>
      </c>
      <c r="AN148" s="130" t="s">
        <v>2</v>
      </c>
      <c r="AO148" s="131" t="s">
        <v>3</v>
      </c>
    </row>
    <row r="149" spans="1:41" x14ac:dyDescent="0.25">
      <c r="A149" s="110" t="str">
        <f>CONCATENATE($A$67," #6")</f>
        <v>Lunes #6</v>
      </c>
      <c r="B149" s="4">
        <v>1</v>
      </c>
      <c r="C149" s="23">
        <f>B139</f>
        <v>21</v>
      </c>
      <c r="D149" s="23">
        <f>C149^2</f>
        <v>441</v>
      </c>
      <c r="E149" s="29">
        <f>B149*C149</f>
        <v>21</v>
      </c>
      <c r="G149" s="110" t="str">
        <f>CONCATENATE($A$68," #6")</f>
        <v>Martes #6</v>
      </c>
      <c r="H149" s="4">
        <v>1</v>
      </c>
      <c r="I149" s="23">
        <f>B140</f>
        <v>23</v>
      </c>
      <c r="J149" s="23">
        <f>I149^2</f>
        <v>529</v>
      </c>
      <c r="K149" s="29">
        <f>H149*I149</f>
        <v>23</v>
      </c>
      <c r="M149" s="110" t="str">
        <f>CONCATENATE($A$69," #6")</f>
        <v>Miércoles #6</v>
      </c>
      <c r="N149" s="4">
        <v>1</v>
      </c>
      <c r="O149" s="23">
        <f>B141</f>
        <v>17</v>
      </c>
      <c r="P149" s="23">
        <f>O149^2</f>
        <v>289</v>
      </c>
      <c r="Q149" s="29">
        <f>N149*O149</f>
        <v>17</v>
      </c>
      <c r="S149" s="110" t="str">
        <f>CONCATENATE($A$70," #6")</f>
        <v>Jueves #6</v>
      </c>
      <c r="T149" s="4">
        <v>1</v>
      </c>
      <c r="U149" s="23">
        <f>B142</f>
        <v>18</v>
      </c>
      <c r="V149" s="23">
        <f>U149^2</f>
        <v>324</v>
      </c>
      <c r="W149" s="29">
        <f>T149*U149</f>
        <v>18</v>
      </c>
      <c r="Y149" s="110" t="str">
        <f>CONCATENATE($A$71," #6")</f>
        <v>Viernes #6</v>
      </c>
      <c r="Z149" s="4">
        <v>1</v>
      </c>
      <c r="AA149" s="23">
        <f>B143</f>
        <v>21</v>
      </c>
      <c r="AB149" s="23">
        <f>AA149^2</f>
        <v>441</v>
      </c>
      <c r="AC149" s="29">
        <f>Z149*AA149</f>
        <v>21</v>
      </c>
      <c r="AE149" s="110" t="str">
        <f>CONCATENATE($A$72," #6")</f>
        <v>Sábado #6</v>
      </c>
      <c r="AF149" s="4">
        <v>1</v>
      </c>
      <c r="AG149" s="23">
        <f>B144</f>
        <v>25</v>
      </c>
      <c r="AH149" s="23">
        <f>AG149^2</f>
        <v>625</v>
      </c>
      <c r="AI149" s="29">
        <f>AF149*AG149</f>
        <v>25</v>
      </c>
      <c r="AK149" s="110" t="str">
        <f>CONCATENATE($A$73," #6")</f>
        <v>Domingo #6</v>
      </c>
      <c r="AL149" s="4">
        <v>1</v>
      </c>
      <c r="AM149" s="23">
        <f>B145</f>
        <v>36</v>
      </c>
      <c r="AN149" s="23">
        <f>AM149^2</f>
        <v>1296</v>
      </c>
      <c r="AO149" s="29">
        <f>AL149*AM149</f>
        <v>36</v>
      </c>
    </row>
    <row r="150" spans="1:41" x14ac:dyDescent="0.25">
      <c r="A150" s="110" t="str">
        <f>CONCATENATE($A$67," #5")</f>
        <v>Lunes #5</v>
      </c>
      <c r="B150" s="4">
        <v>2</v>
      </c>
      <c r="C150" s="23">
        <f>C139</f>
        <v>22</v>
      </c>
      <c r="D150" s="23">
        <f t="shared" ref="D150:D154" si="73">C150^2</f>
        <v>484</v>
      </c>
      <c r="E150" s="29">
        <f t="shared" ref="E150:E154" si="74">B150*C150</f>
        <v>44</v>
      </c>
      <c r="G150" s="110" t="str">
        <f>CONCATENATE($A$68," #5")</f>
        <v>Martes #5</v>
      </c>
      <c r="H150" s="4">
        <v>2</v>
      </c>
      <c r="I150" s="23">
        <f>C140</f>
        <v>25</v>
      </c>
      <c r="J150" s="23">
        <f t="shared" ref="J150:J154" si="75">I150^2</f>
        <v>625</v>
      </c>
      <c r="K150" s="29">
        <f t="shared" ref="K150:K154" si="76">H150*I150</f>
        <v>50</v>
      </c>
      <c r="M150" s="110" t="str">
        <f>CONCATENATE($A$69," #5")</f>
        <v>Miércoles #5</v>
      </c>
      <c r="N150" s="4">
        <v>2</v>
      </c>
      <c r="O150" s="23">
        <f>C141</f>
        <v>15</v>
      </c>
      <c r="P150" s="23">
        <f t="shared" ref="P150:P154" si="77">O150^2</f>
        <v>225</v>
      </c>
      <c r="Q150" s="29">
        <f t="shared" ref="Q150:Q154" si="78">N150*O150</f>
        <v>30</v>
      </c>
      <c r="S150" s="110" t="str">
        <f>CONCATENATE($A$70," #5")</f>
        <v>Jueves #5</v>
      </c>
      <c r="T150" s="4">
        <v>2</v>
      </c>
      <c r="U150" s="23">
        <f>C142</f>
        <v>19</v>
      </c>
      <c r="V150" s="23">
        <f t="shared" ref="V150:V154" si="79">U150^2</f>
        <v>361</v>
      </c>
      <c r="W150" s="29">
        <f t="shared" ref="W150:W154" si="80">T150*U150</f>
        <v>38</v>
      </c>
      <c r="Y150" s="110" t="str">
        <f>CONCATENATE($A$71," #5")</f>
        <v>Viernes #5</v>
      </c>
      <c r="Z150" s="4">
        <v>2</v>
      </c>
      <c r="AA150" s="23">
        <f>C143</f>
        <v>19</v>
      </c>
      <c r="AB150" s="23">
        <f t="shared" ref="AB150:AB154" si="81">AA150^2</f>
        <v>361</v>
      </c>
      <c r="AC150" s="29">
        <f t="shared" ref="AC150:AC154" si="82">Z150*AA150</f>
        <v>38</v>
      </c>
      <c r="AE150" s="110" t="str">
        <f>CONCATENATE($A$72," #5")</f>
        <v>Sábado #5</v>
      </c>
      <c r="AF150" s="4">
        <v>2</v>
      </c>
      <c r="AG150" s="23">
        <f>C144</f>
        <v>20</v>
      </c>
      <c r="AH150" s="23">
        <f t="shared" ref="AH150:AH154" si="83">AG150^2</f>
        <v>400</v>
      </c>
      <c r="AI150" s="29">
        <f t="shared" ref="AI150:AI154" si="84">AF150*AG150</f>
        <v>40</v>
      </c>
      <c r="AK150" s="110" t="str">
        <f>CONCATENATE($A$73," #5")</f>
        <v>Domingo #5</v>
      </c>
      <c r="AL150" s="4">
        <v>2</v>
      </c>
      <c r="AM150" s="23">
        <f>C145</f>
        <v>34</v>
      </c>
      <c r="AN150" s="23">
        <f t="shared" ref="AN150:AN154" si="85">AM150^2</f>
        <v>1156</v>
      </c>
      <c r="AO150" s="29">
        <f t="shared" ref="AO150:AO154" si="86">AL150*AM150</f>
        <v>68</v>
      </c>
    </row>
    <row r="151" spans="1:41" x14ac:dyDescent="0.25">
      <c r="A151" s="110" t="str">
        <f>CONCATENATE($A$67," #4")</f>
        <v>Lunes #4</v>
      </c>
      <c r="B151" s="4">
        <v>3</v>
      </c>
      <c r="C151" s="23">
        <f>D139</f>
        <v>23</v>
      </c>
      <c r="D151" s="23">
        <f t="shared" si="73"/>
        <v>529</v>
      </c>
      <c r="E151" s="29">
        <f t="shared" si="74"/>
        <v>69</v>
      </c>
      <c r="G151" s="110" t="str">
        <f>CONCATENATE($A$68," #4")</f>
        <v>Martes #4</v>
      </c>
      <c r="H151" s="4">
        <v>3</v>
      </c>
      <c r="I151" s="23">
        <f>D140</f>
        <v>27</v>
      </c>
      <c r="J151" s="23">
        <f t="shared" si="75"/>
        <v>729</v>
      </c>
      <c r="K151" s="29">
        <f t="shared" si="76"/>
        <v>81</v>
      </c>
      <c r="M151" s="110" t="str">
        <f>CONCATENATE($A$69," #4")</f>
        <v>Miércoles #4</v>
      </c>
      <c r="N151" s="4">
        <v>3</v>
      </c>
      <c r="O151" s="23">
        <f>D141</f>
        <v>17</v>
      </c>
      <c r="P151" s="23">
        <f t="shared" si="77"/>
        <v>289</v>
      </c>
      <c r="Q151" s="29">
        <f t="shared" si="78"/>
        <v>51</v>
      </c>
      <c r="S151" s="110" t="str">
        <f>CONCATENATE($A$70," #4")</f>
        <v>Jueves #4</v>
      </c>
      <c r="T151" s="4">
        <v>3</v>
      </c>
      <c r="U151" s="23">
        <f>D142</f>
        <v>18</v>
      </c>
      <c r="V151" s="23">
        <f t="shared" si="79"/>
        <v>324</v>
      </c>
      <c r="W151" s="29">
        <f t="shared" si="80"/>
        <v>54</v>
      </c>
      <c r="Y151" s="110" t="str">
        <f>CONCATENATE($A$71," #4")</f>
        <v>Viernes #4</v>
      </c>
      <c r="Z151" s="4">
        <v>3</v>
      </c>
      <c r="AA151" s="23">
        <f>D143</f>
        <v>21</v>
      </c>
      <c r="AB151" s="23">
        <f t="shared" si="81"/>
        <v>441</v>
      </c>
      <c r="AC151" s="29">
        <f t="shared" si="82"/>
        <v>63</v>
      </c>
      <c r="AE151" s="110" t="str">
        <f>CONCATENATE($A$72," #4")</f>
        <v>Sábado #4</v>
      </c>
      <c r="AF151" s="4">
        <v>3</v>
      </c>
      <c r="AG151" s="23">
        <f>D144</f>
        <v>28</v>
      </c>
      <c r="AH151" s="23">
        <f t="shared" si="83"/>
        <v>784</v>
      </c>
      <c r="AI151" s="29">
        <f t="shared" si="84"/>
        <v>84</v>
      </c>
      <c r="AK151" s="110" t="str">
        <f>CONCATENATE($A$73," #4")</f>
        <v>Domingo #4</v>
      </c>
      <c r="AL151" s="4">
        <v>3</v>
      </c>
      <c r="AM151" s="23">
        <f>D145</f>
        <v>39</v>
      </c>
      <c r="AN151" s="23">
        <f t="shared" si="85"/>
        <v>1521</v>
      </c>
      <c r="AO151" s="29">
        <f t="shared" si="86"/>
        <v>117</v>
      </c>
    </row>
    <row r="152" spans="1:41" x14ac:dyDescent="0.25">
      <c r="A152" s="110" t="str">
        <f>CONCATENATE($A$67," #3")</f>
        <v>Lunes #3</v>
      </c>
      <c r="B152" s="4">
        <v>4</v>
      </c>
      <c r="C152" s="23">
        <f>E139</f>
        <v>22</v>
      </c>
      <c r="D152" s="23">
        <f t="shared" si="73"/>
        <v>484</v>
      </c>
      <c r="E152" s="29">
        <f t="shared" si="74"/>
        <v>88</v>
      </c>
      <c r="G152" s="110" t="str">
        <f>CONCATENATE($A$68," #3")</f>
        <v>Martes #3</v>
      </c>
      <c r="H152" s="4">
        <v>4</v>
      </c>
      <c r="I152" s="23">
        <f>E140</f>
        <v>23</v>
      </c>
      <c r="J152" s="23">
        <f t="shared" si="75"/>
        <v>529</v>
      </c>
      <c r="K152" s="29">
        <f t="shared" si="76"/>
        <v>92</v>
      </c>
      <c r="M152" s="110" t="str">
        <f>CONCATENATE($A$69," #3")</f>
        <v>Miércoles #3</v>
      </c>
      <c r="N152" s="4">
        <v>4</v>
      </c>
      <c r="O152" s="23">
        <f>E141</f>
        <v>21</v>
      </c>
      <c r="P152" s="23">
        <f t="shared" si="77"/>
        <v>441</v>
      </c>
      <c r="Q152" s="29">
        <f t="shared" si="78"/>
        <v>84</v>
      </c>
      <c r="S152" s="110" t="str">
        <f>CONCATENATE($A$70," #3")</f>
        <v>Jueves #3</v>
      </c>
      <c r="T152" s="4">
        <v>4</v>
      </c>
      <c r="U152" s="23">
        <f>E142</f>
        <v>23</v>
      </c>
      <c r="V152" s="23">
        <f t="shared" si="79"/>
        <v>529</v>
      </c>
      <c r="W152" s="29">
        <f t="shared" si="80"/>
        <v>92</v>
      </c>
      <c r="Y152" s="110" t="str">
        <f>CONCATENATE($A$71," #3")</f>
        <v>Viernes #3</v>
      </c>
      <c r="Z152" s="4">
        <v>4</v>
      </c>
      <c r="AA152" s="23">
        <f>E143</f>
        <v>24</v>
      </c>
      <c r="AB152" s="23">
        <f t="shared" si="81"/>
        <v>576</v>
      </c>
      <c r="AC152" s="29">
        <f t="shared" si="82"/>
        <v>96</v>
      </c>
      <c r="AE152" s="110" t="str">
        <f>CONCATENATE($A$72," #3")</f>
        <v>Sábado #3</v>
      </c>
      <c r="AF152" s="4">
        <v>4</v>
      </c>
      <c r="AG152" s="23">
        <f>E144</f>
        <v>30</v>
      </c>
      <c r="AH152" s="23">
        <f t="shared" si="83"/>
        <v>900</v>
      </c>
      <c r="AI152" s="29">
        <f t="shared" si="84"/>
        <v>120</v>
      </c>
      <c r="AK152" s="110" t="str">
        <f>CONCATENATE($A$73," #3")</f>
        <v>Domingo #3</v>
      </c>
      <c r="AL152" s="4">
        <v>4</v>
      </c>
      <c r="AM152" s="23">
        <f>E145</f>
        <v>38</v>
      </c>
      <c r="AN152" s="23">
        <f t="shared" si="85"/>
        <v>1444</v>
      </c>
      <c r="AO152" s="29">
        <f t="shared" si="86"/>
        <v>152</v>
      </c>
    </row>
    <row r="153" spans="1:41" x14ac:dyDescent="0.25">
      <c r="A153" s="110" t="str">
        <f>CONCATENATE($A$67," #2")</f>
        <v>Lunes #2</v>
      </c>
      <c r="B153" s="4">
        <v>5</v>
      </c>
      <c r="C153" s="23">
        <f>F139</f>
        <v>25</v>
      </c>
      <c r="D153" s="23">
        <f t="shared" si="73"/>
        <v>625</v>
      </c>
      <c r="E153" s="29">
        <f t="shared" si="74"/>
        <v>125</v>
      </c>
      <c r="G153" s="110" t="str">
        <f>CONCATENATE($A$68," #2")</f>
        <v>Martes #2</v>
      </c>
      <c r="H153" s="4">
        <v>5</v>
      </c>
      <c r="I153" s="23">
        <f>F140</f>
        <v>24</v>
      </c>
      <c r="J153" s="23">
        <f t="shared" si="75"/>
        <v>576</v>
      </c>
      <c r="K153" s="29">
        <f t="shared" si="76"/>
        <v>120</v>
      </c>
      <c r="M153" s="110" t="str">
        <f>CONCATENATE($A$69," #2")</f>
        <v>Miércoles #2</v>
      </c>
      <c r="N153" s="4">
        <v>5</v>
      </c>
      <c r="O153" s="23">
        <f>F141</f>
        <v>23</v>
      </c>
      <c r="P153" s="23">
        <f t="shared" si="77"/>
        <v>529</v>
      </c>
      <c r="Q153" s="29">
        <f t="shared" si="78"/>
        <v>115</v>
      </c>
      <c r="S153" s="110" t="str">
        <f>CONCATENATE($A$70," #2")</f>
        <v>Jueves #2</v>
      </c>
      <c r="T153" s="4">
        <v>5</v>
      </c>
      <c r="U153" s="23">
        <f>F142</f>
        <v>24</v>
      </c>
      <c r="V153" s="23">
        <f t="shared" si="79"/>
        <v>576</v>
      </c>
      <c r="W153" s="29">
        <f t="shared" si="80"/>
        <v>120</v>
      </c>
      <c r="Y153" s="110" t="str">
        <f>CONCATENATE($A$71," #2")</f>
        <v>Viernes #2</v>
      </c>
      <c r="Z153" s="4">
        <v>5</v>
      </c>
      <c r="AA153" s="23">
        <f>F143</f>
        <v>32</v>
      </c>
      <c r="AB153" s="23">
        <f t="shared" si="81"/>
        <v>1024</v>
      </c>
      <c r="AC153" s="29">
        <f t="shared" si="82"/>
        <v>160</v>
      </c>
      <c r="AE153" s="110" t="str">
        <f>CONCATENATE($A$72," #2")</f>
        <v>Sábado #2</v>
      </c>
      <c r="AF153" s="4">
        <v>5</v>
      </c>
      <c r="AG153" s="23">
        <f>F144</f>
        <v>34</v>
      </c>
      <c r="AH153" s="23">
        <f t="shared" si="83"/>
        <v>1156</v>
      </c>
      <c r="AI153" s="29">
        <f t="shared" si="84"/>
        <v>170</v>
      </c>
      <c r="AK153" s="110" t="str">
        <f>CONCATENATE($A$73," #2")</f>
        <v>Domingo #2</v>
      </c>
      <c r="AL153" s="4">
        <v>5</v>
      </c>
      <c r="AM153" s="23">
        <f>F145</f>
        <v>42</v>
      </c>
      <c r="AN153" s="23">
        <f t="shared" si="85"/>
        <v>1764</v>
      </c>
      <c r="AO153" s="29">
        <f t="shared" si="86"/>
        <v>210</v>
      </c>
    </row>
    <row r="154" spans="1:41" ht="15.75" thickBot="1" x14ac:dyDescent="0.3">
      <c r="A154" s="110" t="str">
        <f>CONCATENATE($A$67," #1")</f>
        <v>Lunes #1</v>
      </c>
      <c r="B154" s="4">
        <v>6</v>
      </c>
      <c r="C154" s="23">
        <f>G139</f>
        <v>28</v>
      </c>
      <c r="D154" s="23">
        <f t="shared" si="73"/>
        <v>784</v>
      </c>
      <c r="E154" s="29">
        <f t="shared" si="74"/>
        <v>168</v>
      </c>
      <c r="G154" s="110" t="str">
        <f>CONCATENATE($A$68," #1")</f>
        <v>Martes #1</v>
      </c>
      <c r="H154" s="4">
        <v>6</v>
      </c>
      <c r="I154" s="23">
        <f>G140</f>
        <v>27</v>
      </c>
      <c r="J154" s="23">
        <f t="shared" si="75"/>
        <v>729</v>
      </c>
      <c r="K154" s="29">
        <f t="shared" si="76"/>
        <v>162</v>
      </c>
      <c r="M154" s="110" t="str">
        <f>CONCATENATE($A$69," #1")</f>
        <v>Miércoles #1</v>
      </c>
      <c r="N154" s="4">
        <v>6</v>
      </c>
      <c r="O154" s="23">
        <f>G141</f>
        <v>25</v>
      </c>
      <c r="P154" s="23">
        <f t="shared" si="77"/>
        <v>625</v>
      </c>
      <c r="Q154" s="29">
        <f t="shared" si="78"/>
        <v>150</v>
      </c>
      <c r="S154" s="110" t="str">
        <f>CONCATENATE($A$70," #1")</f>
        <v>Jueves #1</v>
      </c>
      <c r="T154" s="4">
        <v>6</v>
      </c>
      <c r="U154" s="23">
        <f>G142</f>
        <v>25</v>
      </c>
      <c r="V154" s="23">
        <f t="shared" si="79"/>
        <v>625</v>
      </c>
      <c r="W154" s="29">
        <f t="shared" si="80"/>
        <v>150</v>
      </c>
      <c r="Y154" s="110" t="str">
        <f>CONCATENATE($A$71," #1")</f>
        <v>Viernes #1</v>
      </c>
      <c r="Z154" s="4">
        <v>6</v>
      </c>
      <c r="AA154" s="23">
        <f>G143</f>
        <v>36</v>
      </c>
      <c r="AB154" s="23">
        <f t="shared" si="81"/>
        <v>1296</v>
      </c>
      <c r="AC154" s="29">
        <f t="shared" si="82"/>
        <v>216</v>
      </c>
      <c r="AE154" s="110" t="str">
        <f>CONCATENATE($A$72," #1")</f>
        <v>Sábado #1</v>
      </c>
      <c r="AF154" s="4">
        <v>6</v>
      </c>
      <c r="AG154" s="23">
        <f>G144</f>
        <v>36</v>
      </c>
      <c r="AH154" s="23">
        <f t="shared" si="83"/>
        <v>1296</v>
      </c>
      <c r="AI154" s="29">
        <f t="shared" si="84"/>
        <v>216</v>
      </c>
      <c r="AK154" s="110" t="str">
        <f>CONCATENATE($A$73," #1")</f>
        <v>Domingo #1</v>
      </c>
      <c r="AL154" s="4">
        <v>6</v>
      </c>
      <c r="AM154" s="23">
        <f>G145</f>
        <v>41</v>
      </c>
      <c r="AN154" s="23">
        <f t="shared" si="85"/>
        <v>1681</v>
      </c>
      <c r="AO154" s="29">
        <f t="shared" si="86"/>
        <v>246</v>
      </c>
    </row>
    <row r="155" spans="1:41" ht="15.75" thickBot="1" x14ac:dyDescent="0.3">
      <c r="A155" s="111"/>
      <c r="B155" s="46">
        <f>SUM(B149:B154)</f>
        <v>21</v>
      </c>
      <c r="C155" s="46">
        <f>SUM(C149:C154)</f>
        <v>141</v>
      </c>
      <c r="D155" s="46">
        <f>SUM(D149:D154)</f>
        <v>3347</v>
      </c>
      <c r="E155" s="47">
        <f>SUM(E149:E154)</f>
        <v>515</v>
      </c>
      <c r="G155" s="111"/>
      <c r="H155" s="46">
        <f>SUM(H149:H154)</f>
        <v>21</v>
      </c>
      <c r="I155" s="46">
        <f>SUM(I149:I154)</f>
        <v>149</v>
      </c>
      <c r="J155" s="46">
        <f>SUM(J149:J154)</f>
        <v>3717</v>
      </c>
      <c r="K155" s="47">
        <f>SUM(K149:K154)</f>
        <v>528</v>
      </c>
      <c r="M155" s="111"/>
      <c r="N155" s="46">
        <f>SUM(N149:N154)</f>
        <v>21</v>
      </c>
      <c r="O155" s="46">
        <f>SUM(O149:O154)</f>
        <v>118</v>
      </c>
      <c r="P155" s="46">
        <f>SUM(P149:P154)</f>
        <v>2398</v>
      </c>
      <c r="Q155" s="47">
        <f>SUM(Q149:Q154)</f>
        <v>447</v>
      </c>
      <c r="S155" s="111"/>
      <c r="T155" s="46">
        <f>SUM(T149:T154)</f>
        <v>21</v>
      </c>
      <c r="U155" s="46">
        <f>SUM(U149:U154)</f>
        <v>127</v>
      </c>
      <c r="V155" s="46">
        <f>SUM(V149:V154)</f>
        <v>2739</v>
      </c>
      <c r="W155" s="47">
        <f>SUM(W149:W154)</f>
        <v>472</v>
      </c>
      <c r="Y155" s="111"/>
      <c r="Z155" s="46">
        <f>SUM(Z149:Z154)</f>
        <v>21</v>
      </c>
      <c r="AA155" s="46">
        <f>SUM(AA149:AA154)</f>
        <v>153</v>
      </c>
      <c r="AB155" s="46">
        <f>SUM(AB149:AB154)</f>
        <v>4139</v>
      </c>
      <c r="AC155" s="47">
        <f>SUM(AC149:AC154)</f>
        <v>594</v>
      </c>
      <c r="AE155" s="111"/>
      <c r="AF155" s="46">
        <f>SUM(AF149:AF154)</f>
        <v>21</v>
      </c>
      <c r="AG155" s="46">
        <f>SUM(AG149:AG154)</f>
        <v>173</v>
      </c>
      <c r="AH155" s="46">
        <f>SUM(AH149:AH154)</f>
        <v>5161</v>
      </c>
      <c r="AI155" s="47">
        <f>SUM(AI149:AI154)</f>
        <v>655</v>
      </c>
      <c r="AK155" s="111"/>
      <c r="AL155" s="46">
        <f>SUM(AL149:AL154)</f>
        <v>21</v>
      </c>
      <c r="AM155" s="46">
        <f>SUM(AM149:AM154)</f>
        <v>230</v>
      </c>
      <c r="AN155" s="46">
        <f>SUM(AN149:AN154)</f>
        <v>8862</v>
      </c>
      <c r="AO155" s="47">
        <f>SUM(AO149:AO154)</f>
        <v>829</v>
      </c>
    </row>
    <row r="156" spans="1:41" ht="15.75" thickTop="1" x14ac:dyDescent="0.25"/>
    <row r="157" spans="1:41" ht="15.75" thickBot="1" x14ac:dyDescent="0.3"/>
    <row r="158" spans="1:41" ht="15.75" thickBot="1" x14ac:dyDescent="0.3">
      <c r="A158" s="132" t="s">
        <v>4</v>
      </c>
      <c r="B158" s="44">
        <f>COUNTA(A149:A154)</f>
        <v>6</v>
      </c>
      <c r="G158" s="132" t="s">
        <v>4</v>
      </c>
      <c r="H158" s="44">
        <f>COUNTA(G149:G154)</f>
        <v>6</v>
      </c>
      <c r="M158" s="132" t="s">
        <v>4</v>
      </c>
      <c r="N158" s="44">
        <f>COUNTA(M149:M154)</f>
        <v>6</v>
      </c>
      <c r="S158" s="132" t="s">
        <v>4</v>
      </c>
      <c r="T158" s="44">
        <f>COUNTA(S149:S154)</f>
        <v>6</v>
      </c>
      <c r="Y158" s="132" t="s">
        <v>4</v>
      </c>
      <c r="Z158" s="44">
        <f>COUNTA(Y149:Y154)</f>
        <v>6</v>
      </c>
      <c r="AE158" s="132" t="s">
        <v>4</v>
      </c>
      <c r="AF158" s="44">
        <f>COUNTA(AE149:AE154)</f>
        <v>6</v>
      </c>
      <c r="AK158" s="132" t="s">
        <v>4</v>
      </c>
      <c r="AL158" s="44">
        <f>COUNTA(AK149:AK154)</f>
        <v>6</v>
      </c>
    </row>
    <row r="159" spans="1:41" ht="15.75" thickBot="1" x14ac:dyDescent="0.3">
      <c r="A159" s="22"/>
      <c r="B159" s="22"/>
      <c r="G159" s="22"/>
      <c r="H159" s="22"/>
      <c r="M159" s="22"/>
      <c r="N159" s="22"/>
      <c r="S159" s="22"/>
      <c r="T159" s="22"/>
      <c r="Y159" s="22"/>
      <c r="Z159" s="22"/>
      <c r="AE159" s="22"/>
      <c r="AF159" s="22"/>
      <c r="AK159" s="22"/>
      <c r="AL159" s="22"/>
    </row>
    <row r="160" spans="1:41" x14ac:dyDescent="0.25">
      <c r="A160" s="133" t="s">
        <v>6</v>
      </c>
      <c r="B160" s="49">
        <f>((C155-(B161*B155))/B158)</f>
        <v>23.477012372078814</v>
      </c>
      <c r="G160" s="133" t="s">
        <v>6</v>
      </c>
      <c r="H160" s="49">
        <f>((I155-(H161*H155))/H158)</f>
        <v>24.827089337175792</v>
      </c>
      <c r="M160" s="133" t="s">
        <v>6</v>
      </c>
      <c r="N160" s="49">
        <f>((O155-(N161*N155))/N158)</f>
        <v>19.615472861547286</v>
      </c>
      <c r="S160" s="133" t="s">
        <v>6</v>
      </c>
      <c r="T160" s="49">
        <f>((U155-(T161*T155))/T158)</f>
        <v>21.13055711873945</v>
      </c>
      <c r="Y160" s="133" t="s">
        <v>6</v>
      </c>
      <c r="Z160" s="49">
        <f>((AA155-(Z161*Z155))/Z158)</f>
        <v>25.449637190997418</v>
      </c>
      <c r="AE160" s="133" t="s">
        <v>6</v>
      </c>
      <c r="AF160" s="49">
        <f>((AG155-(AF161*AF155))/AF158)</f>
        <v>28.799279279279279</v>
      </c>
      <c r="AK160" s="133" t="s">
        <v>6</v>
      </c>
      <c r="AL160" s="49">
        <f>((AM155-(AL161*AL155))/AL158)</f>
        <v>38.323775388291516</v>
      </c>
    </row>
    <row r="161" spans="1:39" ht="15.75" thickBot="1" x14ac:dyDescent="0.3">
      <c r="A161" s="134" t="s">
        <v>7</v>
      </c>
      <c r="B161" s="112">
        <f>((B158*(E155))-(B155*C155))/((B158*D155)-(B155^2))</f>
        <v>6.5678936917672216E-3</v>
      </c>
      <c r="G161" s="134" t="s">
        <v>7</v>
      </c>
      <c r="H161" s="112">
        <f>((H158*(K155))-(H155*I155))/((H158*J155)-(H155^2))</f>
        <v>1.7839989021545218E-3</v>
      </c>
      <c r="M161" s="134" t="s">
        <v>7</v>
      </c>
      <c r="N161" s="112">
        <f>((N158*(Q155))-(N155*O155))/((N158*P155)-(N155^2))</f>
        <v>1.4626801462680146E-2</v>
      </c>
      <c r="S161" s="134" t="s">
        <v>7</v>
      </c>
      <c r="T161" s="112">
        <f>((T158*(W155))-(T155*U155))/((T158*V155)-(T155^2))</f>
        <v>1.0317013693490902E-2</v>
      </c>
      <c r="Y161" s="134" t="s">
        <v>7</v>
      </c>
      <c r="Z161" s="112">
        <f>((Z158*(AC155))-(Z155*AA155))/((Z158*AB155)-(Z155^2))</f>
        <v>1.4389374000737917E-2</v>
      </c>
      <c r="AE161" s="134" t="s">
        <v>7</v>
      </c>
      <c r="AF161" s="112">
        <f>((AF158*(AI155))-(AF155*AG155))/((AF158*AH155)-(AF155^2))</f>
        <v>9.7297297297297292E-3</v>
      </c>
      <c r="AK161" s="134" t="s">
        <v>7</v>
      </c>
      <c r="AL161" s="112">
        <f>((AL158*(AO155))-(AL155*AM155))/((AL158*AN155)-(AL155^2))</f>
        <v>2.73084144051886E-3</v>
      </c>
    </row>
    <row r="162" spans="1:39" ht="15.75" thickBot="1" x14ac:dyDescent="0.3">
      <c r="A162" s="22"/>
      <c r="B162" s="22"/>
      <c r="G162" s="22"/>
      <c r="H162" s="22"/>
      <c r="M162" s="22"/>
      <c r="N162" s="22"/>
      <c r="S162" s="22"/>
      <c r="T162" s="22"/>
      <c r="Y162" s="22"/>
      <c r="Z162" s="22"/>
      <c r="AE162" s="22"/>
      <c r="AF162" s="22"/>
      <c r="AK162" s="22"/>
      <c r="AL162" s="22"/>
    </row>
    <row r="163" spans="1:39" x14ac:dyDescent="0.25">
      <c r="A163" s="133" t="s">
        <v>11</v>
      </c>
      <c r="B163" s="135">
        <v>7</v>
      </c>
      <c r="C163" s="136">
        <v>8</v>
      </c>
      <c r="G163" s="133" t="s">
        <v>11</v>
      </c>
      <c r="H163" s="135">
        <v>7</v>
      </c>
      <c r="I163" s="136">
        <v>8</v>
      </c>
      <c r="M163" s="133" t="s">
        <v>11</v>
      </c>
      <c r="N163" s="135">
        <v>7</v>
      </c>
      <c r="O163" s="136">
        <v>8</v>
      </c>
      <c r="S163" s="133" t="s">
        <v>11</v>
      </c>
      <c r="T163" s="135">
        <v>7</v>
      </c>
      <c r="U163" s="136">
        <v>8</v>
      </c>
      <c r="Y163" s="133" t="s">
        <v>11</v>
      </c>
      <c r="Z163" s="135">
        <v>7</v>
      </c>
      <c r="AA163" s="136">
        <v>8</v>
      </c>
      <c r="AE163" s="133" t="s">
        <v>11</v>
      </c>
      <c r="AF163" s="135">
        <v>7</v>
      </c>
      <c r="AG163" s="136">
        <v>8</v>
      </c>
      <c r="AK163" s="133" t="s">
        <v>11</v>
      </c>
      <c r="AL163" s="135">
        <v>7</v>
      </c>
      <c r="AM163" s="136">
        <v>8</v>
      </c>
    </row>
    <row r="164" spans="1:39" ht="15.75" thickBot="1" x14ac:dyDescent="0.3">
      <c r="A164" s="45" t="s">
        <v>5</v>
      </c>
      <c r="B164" s="52">
        <f>B160+(B161*B163)</f>
        <v>23.522987627921186</v>
      </c>
      <c r="C164" s="51">
        <f>B160+(B161*C163)</f>
        <v>23.529555521612952</v>
      </c>
      <c r="G164" s="45" t="s">
        <v>5</v>
      </c>
      <c r="H164" s="52">
        <f>H160+(H161*H163)</f>
        <v>24.839577329490872</v>
      </c>
      <c r="I164" s="51">
        <f>H160+(H161*I163)</f>
        <v>24.841361328393027</v>
      </c>
      <c r="M164" s="45" t="s">
        <v>5</v>
      </c>
      <c r="N164" s="52">
        <f>N160+(N161*N163)</f>
        <v>19.717860471786047</v>
      </c>
      <c r="O164" s="51">
        <f>N160+(N161*O163)</f>
        <v>19.732487273248726</v>
      </c>
      <c r="S164" s="45" t="s">
        <v>5</v>
      </c>
      <c r="T164" s="52">
        <f>T160+(T161*T163)</f>
        <v>21.202776214593886</v>
      </c>
      <c r="U164" s="51">
        <f>T160+(T161*U163)</f>
        <v>21.213093228287377</v>
      </c>
      <c r="Y164" s="45" t="s">
        <v>5</v>
      </c>
      <c r="Z164" s="52">
        <f>Z160+(Z161*Z163)</f>
        <v>25.550362809002582</v>
      </c>
      <c r="AA164" s="51">
        <f>Z160+(Z161*AA163)</f>
        <v>25.564752183003321</v>
      </c>
      <c r="AE164" s="45" t="s">
        <v>5</v>
      </c>
      <c r="AF164" s="52">
        <f>AF160+(AF161*AF163)</f>
        <v>28.867387387387389</v>
      </c>
      <c r="AG164" s="51">
        <f>AF160+(AF161*AG163)</f>
        <v>28.877117117117116</v>
      </c>
      <c r="AK164" s="45" t="s">
        <v>5</v>
      </c>
      <c r="AL164" s="52">
        <f>AL160+(AL161*AL163)</f>
        <v>38.342891278375149</v>
      </c>
      <c r="AM164" s="51">
        <f>AL160+(AL161*AM163)</f>
        <v>38.345622119815665</v>
      </c>
    </row>
    <row r="173" spans="1:39" ht="19.5" thickBot="1" x14ac:dyDescent="0.35">
      <c r="A173" s="53" t="str">
        <f>UPPER(F17)</f>
        <v>ATOLE CHOCOLATE</v>
      </c>
      <c r="B173" s="105"/>
      <c r="C173" s="106" t="s">
        <v>28</v>
      </c>
      <c r="H173" s="100" t="s">
        <v>17</v>
      </c>
    </row>
    <row r="174" spans="1:39" ht="16.5" thickBot="1" x14ac:dyDescent="0.3">
      <c r="A174" s="137" t="s">
        <v>0</v>
      </c>
      <c r="B174" s="101" t="s">
        <v>44</v>
      </c>
      <c r="C174" s="102" t="s">
        <v>40</v>
      </c>
      <c r="D174" s="102" t="s">
        <v>39</v>
      </c>
      <c r="E174" s="102" t="s">
        <v>38</v>
      </c>
      <c r="F174" s="102" t="s">
        <v>37</v>
      </c>
      <c r="G174" s="103" t="s">
        <v>36</v>
      </c>
      <c r="H174" s="141" t="s">
        <v>41</v>
      </c>
      <c r="I174" s="142" t="s">
        <v>42</v>
      </c>
    </row>
    <row r="175" spans="1:39" x14ac:dyDescent="0.25">
      <c r="A175" s="28" t="s">
        <v>29</v>
      </c>
      <c r="B175" s="23">
        <f t="shared" ref="B175:B181" si="87">F18</f>
        <v>40</v>
      </c>
      <c r="C175" s="23">
        <f t="shared" ref="C175:C181" si="88">F25</f>
        <v>39</v>
      </c>
      <c r="D175" s="23">
        <f t="shared" ref="D175:D181" si="89">F32</f>
        <v>41</v>
      </c>
      <c r="E175" s="23">
        <f t="shared" ref="E175:E181" si="90">F39</f>
        <v>38</v>
      </c>
      <c r="F175" s="23">
        <f t="shared" ref="F175:F181" si="91">F46</f>
        <v>37</v>
      </c>
      <c r="G175" s="23">
        <f t="shared" ref="G175:G181" si="92">F53</f>
        <v>39</v>
      </c>
      <c r="H175" s="107">
        <f>B200</f>
        <v>38.997296551724133</v>
      </c>
      <c r="I175" s="108">
        <f>C200</f>
        <v>38.996524137931033</v>
      </c>
    </row>
    <row r="176" spans="1:39" x14ac:dyDescent="0.25">
      <c r="A176" s="28" t="s">
        <v>30</v>
      </c>
      <c r="B176" s="23">
        <f t="shared" si="87"/>
        <v>38</v>
      </c>
      <c r="C176" s="23">
        <f t="shared" si="88"/>
        <v>36</v>
      </c>
      <c r="D176" s="23">
        <f t="shared" si="89"/>
        <v>35</v>
      </c>
      <c r="E176" s="23">
        <f t="shared" si="90"/>
        <v>44</v>
      </c>
      <c r="F176" s="23">
        <f t="shared" si="91"/>
        <v>47</v>
      </c>
      <c r="G176" s="23">
        <f t="shared" si="92"/>
        <v>45</v>
      </c>
      <c r="H176" s="107">
        <f>H200</f>
        <v>40.846725968626281</v>
      </c>
      <c r="I176" s="108">
        <f>I200</f>
        <v>40.85055243585284</v>
      </c>
    </row>
    <row r="177" spans="1:41" x14ac:dyDescent="0.25">
      <c r="A177" s="28" t="s">
        <v>31</v>
      </c>
      <c r="B177" s="23">
        <f t="shared" si="87"/>
        <v>33</v>
      </c>
      <c r="C177" s="23">
        <f t="shared" si="88"/>
        <v>30</v>
      </c>
      <c r="D177" s="23">
        <f t="shared" si="89"/>
        <v>27</v>
      </c>
      <c r="E177" s="23">
        <f t="shared" si="90"/>
        <v>30</v>
      </c>
      <c r="F177" s="23">
        <f t="shared" si="91"/>
        <v>39</v>
      </c>
      <c r="G177" s="23">
        <f t="shared" si="92"/>
        <v>38</v>
      </c>
      <c r="H177" s="107">
        <f>N200</f>
        <v>32.84811941521366</v>
      </c>
      <c r="I177" s="108">
        <f>O200</f>
        <v>32.85234401003661</v>
      </c>
    </row>
    <row r="178" spans="1:41" x14ac:dyDescent="0.25">
      <c r="A178" s="28" t="s">
        <v>32</v>
      </c>
      <c r="B178" s="23">
        <f t="shared" si="87"/>
        <v>30</v>
      </c>
      <c r="C178" s="23">
        <f t="shared" si="88"/>
        <v>35</v>
      </c>
      <c r="D178" s="23">
        <f t="shared" si="89"/>
        <v>40</v>
      </c>
      <c r="E178" s="23">
        <f t="shared" si="90"/>
        <v>42</v>
      </c>
      <c r="F178" s="23">
        <f t="shared" si="91"/>
        <v>45</v>
      </c>
      <c r="G178" s="23">
        <f t="shared" si="92"/>
        <v>47</v>
      </c>
      <c r="H178" s="107">
        <f>T200</f>
        <v>39.85455204932898</v>
      </c>
      <c r="I178" s="108">
        <f>U200</f>
        <v>39.860614539613451</v>
      </c>
    </row>
    <row r="179" spans="1:41" x14ac:dyDescent="0.25">
      <c r="A179" s="28" t="s">
        <v>33</v>
      </c>
      <c r="B179" s="23">
        <f t="shared" si="87"/>
        <v>36</v>
      </c>
      <c r="C179" s="23">
        <f t="shared" si="88"/>
        <v>35</v>
      </c>
      <c r="D179" s="23">
        <f t="shared" si="89"/>
        <v>41</v>
      </c>
      <c r="E179" s="23">
        <f t="shared" si="90"/>
        <v>40</v>
      </c>
      <c r="F179" s="23">
        <f t="shared" si="91"/>
        <v>44</v>
      </c>
      <c r="G179" s="23">
        <f t="shared" si="92"/>
        <v>46</v>
      </c>
      <c r="H179" s="107">
        <f>Z200</f>
        <v>40.346931820118265</v>
      </c>
      <c r="I179" s="108">
        <f>AA200</f>
        <v>40.350817102056816</v>
      </c>
    </row>
    <row r="180" spans="1:41" x14ac:dyDescent="0.25">
      <c r="A180" s="28" t="s">
        <v>34</v>
      </c>
      <c r="B180" s="23">
        <f t="shared" si="87"/>
        <v>40</v>
      </c>
      <c r="C180" s="23">
        <f t="shared" si="88"/>
        <v>44</v>
      </c>
      <c r="D180" s="23">
        <f t="shared" si="89"/>
        <v>50</v>
      </c>
      <c r="E180" s="23">
        <f t="shared" si="90"/>
        <v>59</v>
      </c>
      <c r="F180" s="23">
        <f t="shared" si="91"/>
        <v>57</v>
      </c>
      <c r="G180" s="23">
        <f t="shared" si="92"/>
        <v>60</v>
      </c>
      <c r="H180" s="107">
        <f>AF200</f>
        <v>51.682563551736479</v>
      </c>
      <c r="I180" s="108">
        <f>AG200</f>
        <v>51.68710551889928</v>
      </c>
    </row>
    <row r="181" spans="1:41" ht="15.75" thickBot="1" x14ac:dyDescent="0.3">
      <c r="A181" s="24" t="s">
        <v>35</v>
      </c>
      <c r="B181" s="26">
        <f t="shared" si="87"/>
        <v>70</v>
      </c>
      <c r="C181" s="26">
        <f t="shared" si="88"/>
        <v>68</v>
      </c>
      <c r="D181" s="26">
        <f t="shared" si="89"/>
        <v>77</v>
      </c>
      <c r="E181" s="26">
        <f t="shared" si="90"/>
        <v>84</v>
      </c>
      <c r="F181" s="26">
        <f t="shared" si="91"/>
        <v>79</v>
      </c>
      <c r="G181" s="30">
        <f t="shared" si="92"/>
        <v>92</v>
      </c>
      <c r="H181" s="113">
        <f>AL200</f>
        <v>78.340401089556323</v>
      </c>
      <c r="I181" s="114">
        <f>AM200</f>
        <v>78.342420448477171</v>
      </c>
    </row>
    <row r="183" spans="1:41" ht="15.75" thickBot="1" x14ac:dyDescent="0.3"/>
    <row r="184" spans="1:41" ht="17.25" customHeight="1" thickBot="1" x14ac:dyDescent="0.3">
      <c r="A184" s="138" t="s">
        <v>0</v>
      </c>
      <c r="B184" s="139" t="s">
        <v>43</v>
      </c>
      <c r="C184" s="139" t="s">
        <v>1</v>
      </c>
      <c r="D184" s="139" t="s">
        <v>2</v>
      </c>
      <c r="E184" s="140" t="s">
        <v>3</v>
      </c>
      <c r="G184" s="138" t="s">
        <v>0</v>
      </c>
      <c r="H184" s="139" t="s">
        <v>43</v>
      </c>
      <c r="I184" s="139" t="s">
        <v>1</v>
      </c>
      <c r="J184" s="139" t="s">
        <v>2</v>
      </c>
      <c r="K184" s="140" t="s">
        <v>3</v>
      </c>
      <c r="M184" s="138" t="s">
        <v>0</v>
      </c>
      <c r="N184" s="139" t="s">
        <v>43</v>
      </c>
      <c r="O184" s="139" t="s">
        <v>1</v>
      </c>
      <c r="P184" s="139" t="s">
        <v>2</v>
      </c>
      <c r="Q184" s="140" t="s">
        <v>3</v>
      </c>
      <c r="S184" s="138" t="s">
        <v>0</v>
      </c>
      <c r="T184" s="139" t="s">
        <v>43</v>
      </c>
      <c r="U184" s="139" t="s">
        <v>1</v>
      </c>
      <c r="V184" s="139" t="s">
        <v>2</v>
      </c>
      <c r="W184" s="140" t="s">
        <v>3</v>
      </c>
      <c r="Y184" s="138" t="s">
        <v>0</v>
      </c>
      <c r="Z184" s="139" t="s">
        <v>43</v>
      </c>
      <c r="AA184" s="139" t="s">
        <v>1</v>
      </c>
      <c r="AB184" s="139" t="s">
        <v>2</v>
      </c>
      <c r="AC184" s="140" t="s">
        <v>3</v>
      </c>
      <c r="AE184" s="138" t="s">
        <v>0</v>
      </c>
      <c r="AF184" s="139" t="s">
        <v>43</v>
      </c>
      <c r="AG184" s="139" t="s">
        <v>1</v>
      </c>
      <c r="AH184" s="139" t="s">
        <v>2</v>
      </c>
      <c r="AI184" s="140" t="s">
        <v>3</v>
      </c>
      <c r="AK184" s="138" t="s">
        <v>0</v>
      </c>
      <c r="AL184" s="139" t="s">
        <v>43</v>
      </c>
      <c r="AM184" s="139" t="s">
        <v>1</v>
      </c>
      <c r="AN184" s="139" t="s">
        <v>2</v>
      </c>
      <c r="AO184" s="140" t="s">
        <v>3</v>
      </c>
    </row>
    <row r="185" spans="1:41" x14ac:dyDescent="0.25">
      <c r="A185" s="110" t="str">
        <f>CONCATENATE($A$67," #6")</f>
        <v>Lunes #6</v>
      </c>
      <c r="B185" s="4">
        <v>1</v>
      </c>
      <c r="C185" s="23">
        <f>B175</f>
        <v>40</v>
      </c>
      <c r="D185" s="23">
        <f>C185^2</f>
        <v>1600</v>
      </c>
      <c r="E185" s="29">
        <f>B185*C185</f>
        <v>40</v>
      </c>
      <c r="G185" s="110" t="str">
        <f>CONCATENATE($A$68," #6")</f>
        <v>Martes #6</v>
      </c>
      <c r="H185" s="4">
        <v>1</v>
      </c>
      <c r="I185" s="23">
        <f>B176</f>
        <v>38</v>
      </c>
      <c r="J185" s="23">
        <f>I185^2</f>
        <v>1444</v>
      </c>
      <c r="K185" s="29">
        <f>H185*I185</f>
        <v>38</v>
      </c>
      <c r="M185" s="110" t="str">
        <f>CONCATENATE($A$69," #6")</f>
        <v>Miércoles #6</v>
      </c>
      <c r="N185" s="4">
        <v>1</v>
      </c>
      <c r="O185" s="23">
        <f>B177</f>
        <v>33</v>
      </c>
      <c r="P185" s="23">
        <f>O185^2</f>
        <v>1089</v>
      </c>
      <c r="Q185" s="29">
        <f>N185*O185</f>
        <v>33</v>
      </c>
      <c r="S185" s="110" t="str">
        <f>CONCATENATE($A$70," #6")</f>
        <v>Jueves #6</v>
      </c>
      <c r="T185" s="4">
        <v>1</v>
      </c>
      <c r="U185" s="23">
        <f>B178</f>
        <v>30</v>
      </c>
      <c r="V185" s="23">
        <f>U185^2</f>
        <v>900</v>
      </c>
      <c r="W185" s="29">
        <f>T185*U185</f>
        <v>30</v>
      </c>
      <c r="Y185" s="110" t="str">
        <f>CONCATENATE($A$71," #6")</f>
        <v>Viernes #6</v>
      </c>
      <c r="Z185" s="4">
        <v>1</v>
      </c>
      <c r="AA185" s="23">
        <f>B179</f>
        <v>36</v>
      </c>
      <c r="AB185" s="23">
        <f>AA185^2</f>
        <v>1296</v>
      </c>
      <c r="AC185" s="29">
        <f>Z185*AA185</f>
        <v>36</v>
      </c>
      <c r="AE185" s="110" t="str">
        <f>CONCATENATE($A$72," #6")</f>
        <v>Sábado #6</v>
      </c>
      <c r="AF185" s="4">
        <v>1</v>
      </c>
      <c r="AG185" s="23">
        <f>B180</f>
        <v>40</v>
      </c>
      <c r="AH185" s="23">
        <f>AG185^2</f>
        <v>1600</v>
      </c>
      <c r="AI185" s="29">
        <f>AF185*AG185</f>
        <v>40</v>
      </c>
      <c r="AK185" s="110" t="str">
        <f>CONCATENATE($A$73," #6")</f>
        <v>Domingo #6</v>
      </c>
      <c r="AL185" s="4">
        <v>1</v>
      </c>
      <c r="AM185" s="23">
        <f>B181</f>
        <v>70</v>
      </c>
      <c r="AN185" s="23">
        <f>AM185^2</f>
        <v>4900</v>
      </c>
      <c r="AO185" s="29">
        <f>AL185*AM185</f>
        <v>70</v>
      </c>
    </row>
    <row r="186" spans="1:41" x14ac:dyDescent="0.25">
      <c r="A186" s="110" t="str">
        <f>CONCATENATE($A$67," #5")</f>
        <v>Lunes #5</v>
      </c>
      <c r="B186" s="4">
        <v>2</v>
      </c>
      <c r="C186" s="23">
        <f>C175</f>
        <v>39</v>
      </c>
      <c r="D186" s="23">
        <f t="shared" ref="D186:D190" si="93">C186^2</f>
        <v>1521</v>
      </c>
      <c r="E186" s="29">
        <f t="shared" ref="E186:E190" si="94">B186*C186</f>
        <v>78</v>
      </c>
      <c r="G186" s="110" t="str">
        <f>CONCATENATE($A$68," #5")</f>
        <v>Martes #5</v>
      </c>
      <c r="H186" s="4">
        <v>2</v>
      </c>
      <c r="I186" s="23">
        <f>C176</f>
        <v>36</v>
      </c>
      <c r="J186" s="23">
        <f t="shared" ref="J186:J190" si="95">I186^2</f>
        <v>1296</v>
      </c>
      <c r="K186" s="29">
        <f t="shared" ref="K186:K190" si="96">H186*I186</f>
        <v>72</v>
      </c>
      <c r="M186" s="110" t="str">
        <f>CONCATENATE($A$69," #5")</f>
        <v>Miércoles #5</v>
      </c>
      <c r="N186" s="4">
        <v>2</v>
      </c>
      <c r="O186" s="23">
        <f>C177</f>
        <v>30</v>
      </c>
      <c r="P186" s="23">
        <f t="shared" ref="P186:P190" si="97">O186^2</f>
        <v>900</v>
      </c>
      <c r="Q186" s="29">
        <f t="shared" ref="Q186:Q190" si="98">N186*O186</f>
        <v>60</v>
      </c>
      <c r="S186" s="110" t="str">
        <f>CONCATENATE($A$70," #5")</f>
        <v>Jueves #5</v>
      </c>
      <c r="T186" s="4">
        <v>2</v>
      </c>
      <c r="U186" s="23">
        <f>C178</f>
        <v>35</v>
      </c>
      <c r="V186" s="23">
        <f t="shared" ref="V186:V190" si="99">U186^2</f>
        <v>1225</v>
      </c>
      <c r="W186" s="29">
        <f t="shared" ref="W186:W190" si="100">T186*U186</f>
        <v>70</v>
      </c>
      <c r="Y186" s="110" t="str">
        <f>CONCATENATE($A$71," #5")</f>
        <v>Viernes #5</v>
      </c>
      <c r="Z186" s="4">
        <v>2</v>
      </c>
      <c r="AA186" s="23">
        <f>C179</f>
        <v>35</v>
      </c>
      <c r="AB186" s="23">
        <f t="shared" ref="AB186:AB190" si="101">AA186^2</f>
        <v>1225</v>
      </c>
      <c r="AC186" s="29">
        <f t="shared" ref="AC186:AC190" si="102">Z186*AA186</f>
        <v>70</v>
      </c>
      <c r="AE186" s="110" t="str">
        <f>CONCATENATE($A$72," #5")</f>
        <v>Sábado #5</v>
      </c>
      <c r="AF186" s="4">
        <v>2</v>
      </c>
      <c r="AG186" s="23">
        <f>C180</f>
        <v>44</v>
      </c>
      <c r="AH186" s="23">
        <f t="shared" ref="AH186:AH190" si="103">AG186^2</f>
        <v>1936</v>
      </c>
      <c r="AI186" s="29">
        <f t="shared" ref="AI186:AI190" si="104">AF186*AG186</f>
        <v>88</v>
      </c>
      <c r="AK186" s="110" t="str">
        <f>CONCATENATE($A$73," #5")</f>
        <v>Domingo #5</v>
      </c>
      <c r="AL186" s="4">
        <v>2</v>
      </c>
      <c r="AM186" s="23">
        <f>C181</f>
        <v>68</v>
      </c>
      <c r="AN186" s="23">
        <f t="shared" ref="AN186:AN190" si="105">AM186^2</f>
        <v>4624</v>
      </c>
      <c r="AO186" s="29">
        <f t="shared" ref="AO186:AO190" si="106">AL186*AM186</f>
        <v>136</v>
      </c>
    </row>
    <row r="187" spans="1:41" x14ac:dyDescent="0.25">
      <c r="A187" s="110" t="str">
        <f>CONCATENATE($A$67," #4")</f>
        <v>Lunes #4</v>
      </c>
      <c r="B187" s="4">
        <v>3</v>
      </c>
      <c r="C187" s="23">
        <f>D175</f>
        <v>41</v>
      </c>
      <c r="D187" s="23">
        <f t="shared" si="93"/>
        <v>1681</v>
      </c>
      <c r="E187" s="29">
        <f t="shared" si="94"/>
        <v>123</v>
      </c>
      <c r="G187" s="110" t="str">
        <f>CONCATENATE($A$68," #4")</f>
        <v>Martes #4</v>
      </c>
      <c r="H187" s="4">
        <v>3</v>
      </c>
      <c r="I187" s="23">
        <f>D176</f>
        <v>35</v>
      </c>
      <c r="J187" s="23">
        <f t="shared" si="95"/>
        <v>1225</v>
      </c>
      <c r="K187" s="29">
        <f t="shared" si="96"/>
        <v>105</v>
      </c>
      <c r="M187" s="110" t="str">
        <f>CONCATENATE($A$69," #4")</f>
        <v>Miércoles #4</v>
      </c>
      <c r="N187" s="4">
        <v>3</v>
      </c>
      <c r="O187" s="23">
        <f>D177</f>
        <v>27</v>
      </c>
      <c r="P187" s="23">
        <f t="shared" si="97"/>
        <v>729</v>
      </c>
      <c r="Q187" s="29">
        <f t="shared" si="98"/>
        <v>81</v>
      </c>
      <c r="S187" s="110" t="str">
        <f>CONCATENATE($A$70," #4")</f>
        <v>Jueves #4</v>
      </c>
      <c r="T187" s="4">
        <v>3</v>
      </c>
      <c r="U187" s="23">
        <f>D178</f>
        <v>40</v>
      </c>
      <c r="V187" s="23">
        <f t="shared" si="99"/>
        <v>1600</v>
      </c>
      <c r="W187" s="29">
        <f t="shared" si="100"/>
        <v>120</v>
      </c>
      <c r="Y187" s="110" t="str">
        <f>CONCATENATE($A$71," #4")</f>
        <v>Viernes #4</v>
      </c>
      <c r="Z187" s="4">
        <v>3</v>
      </c>
      <c r="AA187" s="23">
        <f>D179</f>
        <v>41</v>
      </c>
      <c r="AB187" s="23">
        <f t="shared" si="101"/>
        <v>1681</v>
      </c>
      <c r="AC187" s="29">
        <f t="shared" si="102"/>
        <v>123</v>
      </c>
      <c r="AE187" s="110" t="str">
        <f>CONCATENATE($A$72," #4")</f>
        <v>Sábado #4</v>
      </c>
      <c r="AF187" s="4">
        <v>3</v>
      </c>
      <c r="AG187" s="23">
        <f>D180</f>
        <v>50</v>
      </c>
      <c r="AH187" s="23">
        <f t="shared" si="103"/>
        <v>2500</v>
      </c>
      <c r="AI187" s="29">
        <f t="shared" si="104"/>
        <v>150</v>
      </c>
      <c r="AK187" s="110" t="str">
        <f>CONCATENATE($A$73," #4")</f>
        <v>Domingo #4</v>
      </c>
      <c r="AL187" s="4">
        <v>3</v>
      </c>
      <c r="AM187" s="23">
        <f>D181</f>
        <v>77</v>
      </c>
      <c r="AN187" s="23">
        <f t="shared" si="105"/>
        <v>5929</v>
      </c>
      <c r="AO187" s="29">
        <f t="shared" si="106"/>
        <v>231</v>
      </c>
    </row>
    <row r="188" spans="1:41" x14ac:dyDescent="0.25">
      <c r="A188" s="110" t="str">
        <f>CONCATENATE($A$67," #3")</f>
        <v>Lunes #3</v>
      </c>
      <c r="B188" s="4">
        <v>4</v>
      </c>
      <c r="C188" s="23">
        <f>E175</f>
        <v>38</v>
      </c>
      <c r="D188" s="23">
        <f t="shared" si="93"/>
        <v>1444</v>
      </c>
      <c r="E188" s="29">
        <f t="shared" si="94"/>
        <v>152</v>
      </c>
      <c r="G188" s="110" t="str">
        <f>CONCATENATE($A$68," #3")</f>
        <v>Martes #3</v>
      </c>
      <c r="H188" s="4">
        <v>4</v>
      </c>
      <c r="I188" s="23">
        <f>E176</f>
        <v>44</v>
      </c>
      <c r="J188" s="23">
        <f t="shared" si="95"/>
        <v>1936</v>
      </c>
      <c r="K188" s="29">
        <f t="shared" si="96"/>
        <v>176</v>
      </c>
      <c r="M188" s="110" t="str">
        <f>CONCATENATE($A$69," #3")</f>
        <v>Miércoles #3</v>
      </c>
      <c r="N188" s="4">
        <v>4</v>
      </c>
      <c r="O188" s="23">
        <f>E177</f>
        <v>30</v>
      </c>
      <c r="P188" s="23">
        <f t="shared" si="97"/>
        <v>900</v>
      </c>
      <c r="Q188" s="29">
        <f t="shared" si="98"/>
        <v>120</v>
      </c>
      <c r="S188" s="110" t="str">
        <f>CONCATENATE($A$70," #3")</f>
        <v>Jueves #3</v>
      </c>
      <c r="T188" s="4">
        <v>4</v>
      </c>
      <c r="U188" s="23">
        <f>E178</f>
        <v>42</v>
      </c>
      <c r="V188" s="23">
        <f t="shared" si="99"/>
        <v>1764</v>
      </c>
      <c r="W188" s="29">
        <f t="shared" si="100"/>
        <v>168</v>
      </c>
      <c r="Y188" s="110" t="str">
        <f>CONCATENATE($A$71," #3")</f>
        <v>Viernes #3</v>
      </c>
      <c r="Z188" s="4">
        <v>4</v>
      </c>
      <c r="AA188" s="23">
        <f>E179</f>
        <v>40</v>
      </c>
      <c r="AB188" s="23">
        <f t="shared" si="101"/>
        <v>1600</v>
      </c>
      <c r="AC188" s="29">
        <f t="shared" si="102"/>
        <v>160</v>
      </c>
      <c r="AE188" s="110" t="str">
        <f>CONCATENATE($A$72," #3")</f>
        <v>Sábado #3</v>
      </c>
      <c r="AF188" s="4">
        <v>4</v>
      </c>
      <c r="AG188" s="23">
        <f>E180</f>
        <v>59</v>
      </c>
      <c r="AH188" s="23">
        <f t="shared" si="103"/>
        <v>3481</v>
      </c>
      <c r="AI188" s="29">
        <f t="shared" si="104"/>
        <v>236</v>
      </c>
      <c r="AK188" s="110" t="str">
        <f>CONCATENATE($A$73," #3")</f>
        <v>Domingo #3</v>
      </c>
      <c r="AL188" s="4">
        <v>4</v>
      </c>
      <c r="AM188" s="23">
        <f>E181</f>
        <v>84</v>
      </c>
      <c r="AN188" s="23">
        <f t="shared" si="105"/>
        <v>7056</v>
      </c>
      <c r="AO188" s="29">
        <f t="shared" si="106"/>
        <v>336</v>
      </c>
    </row>
    <row r="189" spans="1:41" x14ac:dyDescent="0.25">
      <c r="A189" s="110" t="str">
        <f>CONCATENATE($A$67," #2")</f>
        <v>Lunes #2</v>
      </c>
      <c r="B189" s="4">
        <v>5</v>
      </c>
      <c r="C189" s="23">
        <f>F175</f>
        <v>37</v>
      </c>
      <c r="D189" s="23">
        <f t="shared" si="93"/>
        <v>1369</v>
      </c>
      <c r="E189" s="29">
        <f t="shared" si="94"/>
        <v>185</v>
      </c>
      <c r="G189" s="110" t="str">
        <f>CONCATENATE($A$68," #2")</f>
        <v>Martes #2</v>
      </c>
      <c r="H189" s="4">
        <v>5</v>
      </c>
      <c r="I189" s="23">
        <f>F176</f>
        <v>47</v>
      </c>
      <c r="J189" s="23">
        <f t="shared" si="95"/>
        <v>2209</v>
      </c>
      <c r="K189" s="29">
        <f t="shared" si="96"/>
        <v>235</v>
      </c>
      <c r="M189" s="110" t="str">
        <f>CONCATENATE($A$69," #2")</f>
        <v>Miércoles #2</v>
      </c>
      <c r="N189" s="4">
        <v>5</v>
      </c>
      <c r="O189" s="23">
        <f>F177</f>
        <v>39</v>
      </c>
      <c r="P189" s="23">
        <f t="shared" si="97"/>
        <v>1521</v>
      </c>
      <c r="Q189" s="29">
        <f t="shared" si="98"/>
        <v>195</v>
      </c>
      <c r="S189" s="110" t="str">
        <f>CONCATENATE($A$70," #2")</f>
        <v>Jueves #2</v>
      </c>
      <c r="T189" s="4">
        <v>5</v>
      </c>
      <c r="U189" s="23">
        <f>F178</f>
        <v>45</v>
      </c>
      <c r="V189" s="23">
        <f t="shared" si="99"/>
        <v>2025</v>
      </c>
      <c r="W189" s="29">
        <f t="shared" si="100"/>
        <v>225</v>
      </c>
      <c r="Y189" s="110" t="str">
        <f>CONCATENATE($A$71," #2")</f>
        <v>Viernes #2</v>
      </c>
      <c r="Z189" s="4">
        <v>5</v>
      </c>
      <c r="AA189" s="23">
        <f>F179</f>
        <v>44</v>
      </c>
      <c r="AB189" s="23">
        <f t="shared" si="101"/>
        <v>1936</v>
      </c>
      <c r="AC189" s="29">
        <f t="shared" si="102"/>
        <v>220</v>
      </c>
      <c r="AE189" s="110" t="str">
        <f>CONCATENATE($A$72," #2")</f>
        <v>Sábado #2</v>
      </c>
      <c r="AF189" s="4">
        <v>5</v>
      </c>
      <c r="AG189" s="23">
        <f>F180</f>
        <v>57</v>
      </c>
      <c r="AH189" s="23">
        <f t="shared" si="103"/>
        <v>3249</v>
      </c>
      <c r="AI189" s="29">
        <f t="shared" si="104"/>
        <v>285</v>
      </c>
      <c r="AK189" s="110" t="str">
        <f>CONCATENATE($A$73," #2")</f>
        <v>Domingo #2</v>
      </c>
      <c r="AL189" s="4">
        <v>5</v>
      </c>
      <c r="AM189" s="23">
        <f>F181</f>
        <v>79</v>
      </c>
      <c r="AN189" s="23">
        <f t="shared" si="105"/>
        <v>6241</v>
      </c>
      <c r="AO189" s="29">
        <f t="shared" si="106"/>
        <v>395</v>
      </c>
    </row>
    <row r="190" spans="1:41" ht="15.75" thickBot="1" x14ac:dyDescent="0.3">
      <c r="A190" s="110" t="str">
        <f>CONCATENATE($A$67," #1")</f>
        <v>Lunes #1</v>
      </c>
      <c r="B190" s="4">
        <v>6</v>
      </c>
      <c r="C190" s="23">
        <f>G175</f>
        <v>39</v>
      </c>
      <c r="D190" s="23">
        <f t="shared" si="93"/>
        <v>1521</v>
      </c>
      <c r="E190" s="29">
        <f t="shared" si="94"/>
        <v>234</v>
      </c>
      <c r="G190" s="110" t="str">
        <f>CONCATENATE($A$68," #1")</f>
        <v>Martes #1</v>
      </c>
      <c r="H190" s="4">
        <v>6</v>
      </c>
      <c r="I190" s="23">
        <f>G176</f>
        <v>45</v>
      </c>
      <c r="J190" s="23">
        <f t="shared" si="95"/>
        <v>2025</v>
      </c>
      <c r="K190" s="29">
        <f t="shared" si="96"/>
        <v>270</v>
      </c>
      <c r="M190" s="110" t="str">
        <f>CONCATENATE($A$69," #1")</f>
        <v>Miércoles #1</v>
      </c>
      <c r="N190" s="4">
        <v>6</v>
      </c>
      <c r="O190" s="23">
        <f>G177</f>
        <v>38</v>
      </c>
      <c r="P190" s="23">
        <f t="shared" si="97"/>
        <v>1444</v>
      </c>
      <c r="Q190" s="29">
        <f t="shared" si="98"/>
        <v>228</v>
      </c>
      <c r="S190" s="110" t="str">
        <f>CONCATENATE($A$70," #1")</f>
        <v>Jueves #1</v>
      </c>
      <c r="T190" s="4">
        <v>6</v>
      </c>
      <c r="U190" s="23">
        <f>G178</f>
        <v>47</v>
      </c>
      <c r="V190" s="23">
        <f t="shared" si="99"/>
        <v>2209</v>
      </c>
      <c r="W190" s="29">
        <f t="shared" si="100"/>
        <v>282</v>
      </c>
      <c r="Y190" s="110" t="str">
        <f>CONCATENATE($A$71," #1")</f>
        <v>Viernes #1</v>
      </c>
      <c r="Z190" s="4">
        <v>6</v>
      </c>
      <c r="AA190" s="23">
        <f>G179</f>
        <v>46</v>
      </c>
      <c r="AB190" s="23">
        <f t="shared" si="101"/>
        <v>2116</v>
      </c>
      <c r="AC190" s="29">
        <f t="shared" si="102"/>
        <v>276</v>
      </c>
      <c r="AE190" s="110" t="str">
        <f>CONCATENATE($A$72," #1")</f>
        <v>Sábado #1</v>
      </c>
      <c r="AF190" s="4">
        <v>6</v>
      </c>
      <c r="AG190" s="23">
        <f>G180</f>
        <v>60</v>
      </c>
      <c r="AH190" s="23">
        <f t="shared" si="103"/>
        <v>3600</v>
      </c>
      <c r="AI190" s="29">
        <f t="shared" si="104"/>
        <v>360</v>
      </c>
      <c r="AK190" s="110" t="str">
        <f>CONCATENATE($A$73," #1")</f>
        <v>Domingo #1</v>
      </c>
      <c r="AL190" s="4">
        <v>6</v>
      </c>
      <c r="AM190" s="23">
        <f>G181</f>
        <v>92</v>
      </c>
      <c r="AN190" s="23">
        <f t="shared" si="105"/>
        <v>8464</v>
      </c>
      <c r="AO190" s="29">
        <f t="shared" si="106"/>
        <v>552</v>
      </c>
    </row>
    <row r="191" spans="1:41" ht="15.75" thickBot="1" x14ac:dyDescent="0.3">
      <c r="A191" s="111"/>
      <c r="B191" s="46">
        <f>SUM(B185:B190)</f>
        <v>21</v>
      </c>
      <c r="C191" s="46">
        <f>SUM(C185:C190)</f>
        <v>234</v>
      </c>
      <c r="D191" s="46">
        <f>SUM(D185:D190)</f>
        <v>9136</v>
      </c>
      <c r="E191" s="47">
        <f>SUM(E185:E190)</f>
        <v>812</v>
      </c>
      <c r="G191" s="111"/>
      <c r="H191" s="46">
        <f>SUM(H185:H190)</f>
        <v>21</v>
      </c>
      <c r="I191" s="46">
        <f>SUM(I185:I190)</f>
        <v>245</v>
      </c>
      <c r="J191" s="46">
        <f>SUM(J185:J190)</f>
        <v>10135</v>
      </c>
      <c r="K191" s="47">
        <f>SUM(K185:K190)</f>
        <v>896</v>
      </c>
      <c r="M191" s="111"/>
      <c r="N191" s="46">
        <f>SUM(N185:N190)</f>
        <v>21</v>
      </c>
      <c r="O191" s="46">
        <f>SUM(O185:O190)</f>
        <v>197</v>
      </c>
      <c r="P191" s="46">
        <f>SUM(P185:P190)</f>
        <v>6583</v>
      </c>
      <c r="Q191" s="47">
        <f>SUM(Q185:Q190)</f>
        <v>717</v>
      </c>
      <c r="S191" s="111"/>
      <c r="T191" s="46">
        <f>SUM(T185:T190)</f>
        <v>21</v>
      </c>
      <c r="U191" s="46">
        <f>SUM(U185:U190)</f>
        <v>239</v>
      </c>
      <c r="V191" s="46">
        <f>SUM(V185:V190)</f>
        <v>9723</v>
      </c>
      <c r="W191" s="47">
        <f>SUM(W185:W190)</f>
        <v>895</v>
      </c>
      <c r="Y191" s="111"/>
      <c r="Z191" s="46">
        <f>SUM(Z185:Z190)</f>
        <v>21</v>
      </c>
      <c r="AA191" s="46">
        <f>SUM(AA185:AA190)</f>
        <v>242</v>
      </c>
      <c r="AB191" s="46">
        <f>SUM(AB185:AB190)</f>
        <v>9854</v>
      </c>
      <c r="AC191" s="47">
        <f>SUM(AC185:AC190)</f>
        <v>885</v>
      </c>
      <c r="AE191" s="111"/>
      <c r="AF191" s="46">
        <f>SUM(AF185:AF190)</f>
        <v>21</v>
      </c>
      <c r="AG191" s="46">
        <f>SUM(AG185:AG190)</f>
        <v>310</v>
      </c>
      <c r="AH191" s="46">
        <f>SUM(AH185:AH190)</f>
        <v>16366</v>
      </c>
      <c r="AI191" s="47">
        <f>SUM(AI185:AI190)</f>
        <v>1159</v>
      </c>
      <c r="AK191" s="111"/>
      <c r="AL191" s="46">
        <f>SUM(AL185:AL190)</f>
        <v>21</v>
      </c>
      <c r="AM191" s="46">
        <f>SUM(AM185:AM190)</f>
        <v>470</v>
      </c>
      <c r="AN191" s="46">
        <f>SUM(AN185:AN190)</f>
        <v>37214</v>
      </c>
      <c r="AO191" s="47">
        <f>SUM(AO185:AO190)</f>
        <v>1720</v>
      </c>
    </row>
    <row r="192" spans="1:41" ht="15.75" thickTop="1" x14ac:dyDescent="0.25"/>
    <row r="193" spans="1:39" ht="15.75" thickBot="1" x14ac:dyDescent="0.3"/>
    <row r="194" spans="1:39" ht="15.75" thickBot="1" x14ac:dyDescent="0.3">
      <c r="A194" s="145" t="s">
        <v>4</v>
      </c>
      <c r="B194" s="44">
        <f>COUNTA(A185:A190)</f>
        <v>6</v>
      </c>
      <c r="G194" s="145" t="s">
        <v>4</v>
      </c>
      <c r="H194" s="44">
        <f>COUNTA(G185:G190)</f>
        <v>6</v>
      </c>
      <c r="M194" s="145" t="s">
        <v>4</v>
      </c>
      <c r="N194" s="44">
        <f>COUNTA(M185:M190)</f>
        <v>6</v>
      </c>
      <c r="S194" s="145" t="s">
        <v>4</v>
      </c>
      <c r="T194" s="44">
        <f>COUNTA(S185:S190)</f>
        <v>6</v>
      </c>
      <c r="Y194" s="145" t="s">
        <v>4</v>
      </c>
      <c r="Z194" s="44">
        <f>COUNTA(Y185:Y190)</f>
        <v>6</v>
      </c>
      <c r="AE194" s="145" t="s">
        <v>4</v>
      </c>
      <c r="AF194" s="44">
        <f>COUNTA(AE185:AE190)</f>
        <v>6</v>
      </c>
      <c r="AK194" s="145" t="s">
        <v>4</v>
      </c>
      <c r="AL194" s="44">
        <f>COUNTA(AK185:AK190)</f>
        <v>6</v>
      </c>
    </row>
    <row r="195" spans="1:39" ht="15.75" thickBot="1" x14ac:dyDescent="0.3">
      <c r="A195" s="22"/>
      <c r="B195" s="22"/>
      <c r="G195" s="22"/>
      <c r="H195" s="22"/>
      <c r="M195" s="22"/>
      <c r="N195" s="22"/>
      <c r="S195" s="22"/>
      <c r="T195" s="22"/>
      <c r="Y195" s="22"/>
      <c r="Z195" s="22"/>
      <c r="AE195" s="22"/>
      <c r="AF195" s="22"/>
      <c r="AK195" s="22"/>
      <c r="AL195" s="22"/>
    </row>
    <row r="196" spans="1:39" x14ac:dyDescent="0.25">
      <c r="A196" s="143" t="s">
        <v>6</v>
      </c>
      <c r="B196" s="49">
        <f>((C191-(B197*B191))/B194)</f>
        <v>39.002703448275859</v>
      </c>
      <c r="G196" s="143" t="s">
        <v>6</v>
      </c>
      <c r="H196" s="49">
        <f>((I191-(H197*H191))/H194)</f>
        <v>40.819940698040384</v>
      </c>
      <c r="M196" s="143" t="s">
        <v>6</v>
      </c>
      <c r="N196" s="49">
        <f>((O191-(N197*N191))/N194)</f>
        <v>32.818547251453005</v>
      </c>
      <c r="S196" s="143" t="s">
        <v>6</v>
      </c>
      <c r="T196" s="49">
        <f>((U191-(T197*T191))/T194)</f>
        <v>39.812114617337684</v>
      </c>
      <c r="Y196" s="143" t="s">
        <v>6</v>
      </c>
      <c r="Z196" s="49">
        <f>((AA191-(Z197*Z191))/Z194)</f>
        <v>40.319734846548407</v>
      </c>
      <c r="AE196" s="143" t="s">
        <v>6</v>
      </c>
      <c r="AF196" s="49">
        <f>((AG191-(AF197*AF191))/AF194)</f>
        <v>51.650769781596843</v>
      </c>
      <c r="AK196" s="143" t="s">
        <v>6</v>
      </c>
      <c r="AL196" s="49">
        <f>((AM191-(AL197*AL191))/AL194)</f>
        <v>78.326265577110334</v>
      </c>
    </row>
    <row r="197" spans="1:39" ht="15.75" thickBot="1" x14ac:dyDescent="0.3">
      <c r="A197" s="144" t="s">
        <v>7</v>
      </c>
      <c r="B197" s="112">
        <f>((B194*(E191))-(B191*C191))/((B194*D191)-(B191^2))</f>
        <v>-7.7241379310344826E-4</v>
      </c>
      <c r="G197" s="144" t="s">
        <v>7</v>
      </c>
      <c r="H197" s="112">
        <f>((H194*(K191))-(H191*I191))/((H194*J191)-(H191^2))</f>
        <v>3.8264672265566763E-3</v>
      </c>
      <c r="M197" s="144" t="s">
        <v>7</v>
      </c>
      <c r="N197" s="112">
        <f>((N194*(Q191))-(N191*O191))/((N194*P191)-(N191^2))</f>
        <v>4.2245948229510718E-3</v>
      </c>
      <c r="S197" s="144" t="s">
        <v>7</v>
      </c>
      <c r="T197" s="112">
        <f>((T194*(W191))-(T191*U191))/((T194*V191)-(T191^2))</f>
        <v>6.0624902844706981E-3</v>
      </c>
      <c r="Y197" s="144" t="s">
        <v>7</v>
      </c>
      <c r="Z197" s="112">
        <f>((Z194*(AC191))-(Z191*AA191))/((Z194*AB191)-(Z191^2))</f>
        <v>3.885281938551199E-3</v>
      </c>
      <c r="AE197" s="144" t="s">
        <v>7</v>
      </c>
      <c r="AF197" s="112">
        <f>((AF194*(AI191))-(AF191*AG191))/((AF194*AH191)-(AF191^2))</f>
        <v>4.5419671628049718E-3</v>
      </c>
      <c r="AK197" s="144" t="s">
        <v>7</v>
      </c>
      <c r="AL197" s="112">
        <f>((AL194*(AO191))-(AL191*AM191))/((AL194*AN191)-(AL191^2))</f>
        <v>2.0193589208545928E-3</v>
      </c>
    </row>
    <row r="198" spans="1:39" ht="15.75" thickBot="1" x14ac:dyDescent="0.3">
      <c r="A198" s="22"/>
      <c r="B198" s="22"/>
      <c r="G198" s="22"/>
      <c r="H198" s="22"/>
      <c r="M198" s="22"/>
      <c r="N198" s="22"/>
      <c r="S198" s="22"/>
      <c r="T198" s="22"/>
      <c r="Y198" s="22"/>
      <c r="Z198" s="22"/>
      <c r="AE198" s="22"/>
      <c r="AF198" s="22"/>
      <c r="AK198" s="22"/>
      <c r="AL198" s="22"/>
    </row>
    <row r="199" spans="1:39" x14ac:dyDescent="0.25">
      <c r="A199" s="143" t="s">
        <v>11</v>
      </c>
      <c r="B199" s="146">
        <v>7</v>
      </c>
      <c r="C199" s="147">
        <v>8</v>
      </c>
      <c r="G199" s="143" t="s">
        <v>11</v>
      </c>
      <c r="H199" s="146">
        <v>7</v>
      </c>
      <c r="I199" s="147">
        <v>8</v>
      </c>
      <c r="M199" s="143" t="s">
        <v>11</v>
      </c>
      <c r="N199" s="146">
        <v>7</v>
      </c>
      <c r="O199" s="147">
        <v>8</v>
      </c>
      <c r="S199" s="143" t="s">
        <v>11</v>
      </c>
      <c r="T199" s="146">
        <v>7</v>
      </c>
      <c r="U199" s="147">
        <v>8</v>
      </c>
      <c r="Y199" s="143" t="s">
        <v>11</v>
      </c>
      <c r="Z199" s="146">
        <v>7</v>
      </c>
      <c r="AA199" s="147">
        <v>8</v>
      </c>
      <c r="AE199" s="143" t="s">
        <v>11</v>
      </c>
      <c r="AF199" s="146">
        <v>7</v>
      </c>
      <c r="AG199" s="147">
        <v>8</v>
      </c>
      <c r="AK199" s="143" t="s">
        <v>11</v>
      </c>
      <c r="AL199" s="146">
        <v>7</v>
      </c>
      <c r="AM199" s="147">
        <v>8</v>
      </c>
    </row>
    <row r="200" spans="1:39" ht="15.75" thickBot="1" x14ac:dyDescent="0.3">
      <c r="A200" s="45" t="s">
        <v>5</v>
      </c>
      <c r="B200" s="52">
        <f>B196+(B197*B199)</f>
        <v>38.997296551724133</v>
      </c>
      <c r="C200" s="51">
        <f>B196+(B197*C199)</f>
        <v>38.996524137931033</v>
      </c>
      <c r="G200" s="45" t="s">
        <v>5</v>
      </c>
      <c r="H200" s="52">
        <f>H196+(H197*H199)</f>
        <v>40.846725968626281</v>
      </c>
      <c r="I200" s="51">
        <f>H196+(H197*I199)</f>
        <v>40.85055243585284</v>
      </c>
      <c r="M200" s="45" t="s">
        <v>5</v>
      </c>
      <c r="N200" s="52">
        <f>N196+(N197*N199)</f>
        <v>32.84811941521366</v>
      </c>
      <c r="O200" s="51">
        <f>N196+(N197*O199)</f>
        <v>32.85234401003661</v>
      </c>
      <c r="S200" s="45" t="s">
        <v>5</v>
      </c>
      <c r="T200" s="52">
        <f>T196+(T197*T199)</f>
        <v>39.85455204932898</v>
      </c>
      <c r="U200" s="51">
        <f>T196+(T197*U199)</f>
        <v>39.860614539613451</v>
      </c>
      <c r="Y200" s="45" t="s">
        <v>5</v>
      </c>
      <c r="Z200" s="52">
        <f>Z196+(Z197*Z199)</f>
        <v>40.346931820118265</v>
      </c>
      <c r="AA200" s="51">
        <f>Z196+(Z197*AA199)</f>
        <v>40.350817102056816</v>
      </c>
      <c r="AE200" s="45" t="s">
        <v>5</v>
      </c>
      <c r="AF200" s="52">
        <f>AF196+(AF197*AF199)</f>
        <v>51.682563551736479</v>
      </c>
      <c r="AG200" s="51">
        <f>AF196+(AF197*AG199)</f>
        <v>51.68710551889928</v>
      </c>
      <c r="AK200" s="45" t="s">
        <v>5</v>
      </c>
      <c r="AL200" s="52">
        <f>AL196+(AL197*AL199)</f>
        <v>78.340401089556323</v>
      </c>
      <c r="AM200" s="51">
        <f>AL196+(AL197*AM199)</f>
        <v>78.342420448477171</v>
      </c>
    </row>
    <row r="209" spans="1:41" ht="19.5" thickBot="1" x14ac:dyDescent="0.35">
      <c r="A209" s="53" t="str">
        <f>UPPER(G17)</f>
        <v>ATOLE BLANCO</v>
      </c>
      <c r="B209" s="105"/>
      <c r="C209" s="106" t="s">
        <v>28</v>
      </c>
      <c r="H209" s="100" t="s">
        <v>17</v>
      </c>
    </row>
    <row r="210" spans="1:41" ht="16.5" thickBot="1" x14ac:dyDescent="0.3">
      <c r="A210" s="151" t="s">
        <v>0</v>
      </c>
      <c r="B210" s="101" t="s">
        <v>44</v>
      </c>
      <c r="C210" s="102" t="s">
        <v>40</v>
      </c>
      <c r="D210" s="102" t="s">
        <v>39</v>
      </c>
      <c r="E210" s="102" t="s">
        <v>38</v>
      </c>
      <c r="F210" s="102" t="s">
        <v>37</v>
      </c>
      <c r="G210" s="103" t="s">
        <v>36</v>
      </c>
      <c r="H210" s="152" t="s">
        <v>41</v>
      </c>
      <c r="I210" s="153" t="s">
        <v>42</v>
      </c>
    </row>
    <row r="211" spans="1:41" x14ac:dyDescent="0.25">
      <c r="A211" s="28" t="s">
        <v>29</v>
      </c>
      <c r="B211" s="23">
        <f t="shared" ref="B211:B217" si="107">G18</f>
        <v>27</v>
      </c>
      <c r="C211" s="23">
        <f t="shared" ref="C211:C217" si="108">G25</f>
        <v>29</v>
      </c>
      <c r="D211" s="23">
        <f t="shared" ref="D211:D217" si="109">G32</f>
        <v>27</v>
      </c>
      <c r="E211" s="23">
        <f t="shared" ref="E211:E217" si="110">G39</f>
        <v>29</v>
      </c>
      <c r="F211" s="23">
        <f t="shared" ref="F211:F217" si="111">G46</f>
        <v>30</v>
      </c>
      <c r="G211" s="23">
        <f t="shared" ref="G211:G217" si="112">G53</f>
        <v>31</v>
      </c>
      <c r="H211" s="107">
        <f>B236</f>
        <v>28.842212075088788</v>
      </c>
      <c r="I211" s="108">
        <f>C236</f>
        <v>28.844748858447488</v>
      </c>
    </row>
    <row r="212" spans="1:41" x14ac:dyDescent="0.25">
      <c r="A212" s="28" t="s">
        <v>30</v>
      </c>
      <c r="B212" s="23">
        <f t="shared" si="107"/>
        <v>25</v>
      </c>
      <c r="C212" s="23">
        <f t="shared" si="108"/>
        <v>33</v>
      </c>
      <c r="D212" s="23">
        <f t="shared" si="109"/>
        <v>39</v>
      </c>
      <c r="E212" s="23">
        <f t="shared" si="110"/>
        <v>35</v>
      </c>
      <c r="F212" s="23">
        <f t="shared" si="111"/>
        <v>42</v>
      </c>
      <c r="G212" s="23">
        <f t="shared" si="112"/>
        <v>38</v>
      </c>
      <c r="H212" s="107">
        <f>H236</f>
        <v>35.35361116597538</v>
      </c>
      <c r="I212" s="108">
        <f>I236</f>
        <v>35.359404832444532</v>
      </c>
    </row>
    <row r="213" spans="1:41" x14ac:dyDescent="0.25">
      <c r="A213" s="28" t="s">
        <v>31</v>
      </c>
      <c r="B213" s="23">
        <f t="shared" si="107"/>
        <v>20</v>
      </c>
      <c r="C213" s="23">
        <f t="shared" si="108"/>
        <v>14</v>
      </c>
      <c r="D213" s="23">
        <f t="shared" si="109"/>
        <v>16</v>
      </c>
      <c r="E213" s="23">
        <f t="shared" si="110"/>
        <v>21</v>
      </c>
      <c r="F213" s="23">
        <f t="shared" si="111"/>
        <v>25</v>
      </c>
      <c r="G213" s="23">
        <f t="shared" si="112"/>
        <v>27</v>
      </c>
      <c r="H213" s="107">
        <f>N236</f>
        <v>20.549640567320772</v>
      </c>
      <c r="I213" s="108">
        <f>O236</f>
        <v>20.563823586555277</v>
      </c>
    </row>
    <row r="214" spans="1:41" x14ac:dyDescent="0.25">
      <c r="A214" s="28" t="s">
        <v>32</v>
      </c>
      <c r="B214" s="23">
        <f t="shared" si="107"/>
        <v>19</v>
      </c>
      <c r="C214" s="23">
        <f t="shared" si="108"/>
        <v>23</v>
      </c>
      <c r="D214" s="23">
        <f t="shared" si="109"/>
        <v>29</v>
      </c>
      <c r="E214" s="23">
        <f t="shared" si="110"/>
        <v>31</v>
      </c>
      <c r="F214" s="23">
        <f t="shared" si="111"/>
        <v>33</v>
      </c>
      <c r="G214" s="23">
        <f t="shared" si="112"/>
        <v>39</v>
      </c>
      <c r="H214" s="107">
        <f>T236</f>
        <v>29.044180931433491</v>
      </c>
      <c r="I214" s="108">
        <f>U236</f>
        <v>29.056804054700201</v>
      </c>
    </row>
    <row r="215" spans="1:41" x14ac:dyDescent="0.25">
      <c r="A215" s="28" t="s">
        <v>33</v>
      </c>
      <c r="B215" s="23">
        <f t="shared" si="107"/>
        <v>25</v>
      </c>
      <c r="C215" s="23">
        <f t="shared" si="108"/>
        <v>30</v>
      </c>
      <c r="D215" s="23">
        <f t="shared" si="109"/>
        <v>38</v>
      </c>
      <c r="E215" s="23">
        <f t="shared" si="110"/>
        <v>44</v>
      </c>
      <c r="F215" s="23">
        <f t="shared" si="111"/>
        <v>43</v>
      </c>
      <c r="G215" s="23">
        <f t="shared" si="112"/>
        <v>47</v>
      </c>
      <c r="H215" s="107">
        <f>Z236</f>
        <v>37.863846860528334</v>
      </c>
      <c r="I215" s="108">
        <f>AA236</f>
        <v>37.87256501115548</v>
      </c>
    </row>
    <row r="216" spans="1:41" x14ac:dyDescent="0.25">
      <c r="A216" s="28" t="s">
        <v>34</v>
      </c>
      <c r="B216" s="23">
        <f t="shared" si="107"/>
        <v>26</v>
      </c>
      <c r="C216" s="23">
        <f t="shared" si="108"/>
        <v>31</v>
      </c>
      <c r="D216" s="23">
        <f t="shared" si="109"/>
        <v>48</v>
      </c>
      <c r="E216" s="23">
        <f t="shared" si="110"/>
        <v>47</v>
      </c>
      <c r="F216" s="23">
        <f t="shared" si="111"/>
        <v>52</v>
      </c>
      <c r="G216" s="23">
        <f t="shared" si="112"/>
        <v>52</v>
      </c>
      <c r="H216" s="107">
        <f>AF236</f>
        <v>42.695923491082183</v>
      </c>
      <c r="I216" s="108">
        <f>AG236</f>
        <v>42.704282583772333</v>
      </c>
    </row>
    <row r="217" spans="1:41" ht="15.75" thickBot="1" x14ac:dyDescent="0.3">
      <c r="A217" s="24" t="s">
        <v>35</v>
      </c>
      <c r="B217" s="26">
        <f t="shared" si="107"/>
        <v>55</v>
      </c>
      <c r="C217" s="26">
        <f t="shared" si="108"/>
        <v>59</v>
      </c>
      <c r="D217" s="26">
        <f t="shared" si="109"/>
        <v>61</v>
      </c>
      <c r="E217" s="26">
        <f t="shared" si="110"/>
        <v>63</v>
      </c>
      <c r="F217" s="26">
        <f t="shared" si="111"/>
        <v>67</v>
      </c>
      <c r="G217" s="26">
        <f t="shared" si="112"/>
        <v>75</v>
      </c>
      <c r="H217" s="113">
        <f>AL236</f>
        <v>63.342431181620015</v>
      </c>
      <c r="I217" s="114">
        <f>AM236</f>
        <v>63.345030566844777</v>
      </c>
    </row>
    <row r="219" spans="1:41" ht="15.75" thickBot="1" x14ac:dyDescent="0.3"/>
    <row r="220" spans="1:41" ht="17.25" customHeight="1" thickBot="1" x14ac:dyDescent="0.3">
      <c r="A220" s="148" t="s">
        <v>0</v>
      </c>
      <c r="B220" s="149" t="s">
        <v>43</v>
      </c>
      <c r="C220" s="149" t="s">
        <v>1</v>
      </c>
      <c r="D220" s="149" t="s">
        <v>2</v>
      </c>
      <c r="E220" s="150" t="s">
        <v>3</v>
      </c>
      <c r="G220" s="148" t="s">
        <v>0</v>
      </c>
      <c r="H220" s="149" t="s">
        <v>43</v>
      </c>
      <c r="I220" s="149" t="s">
        <v>1</v>
      </c>
      <c r="J220" s="149" t="s">
        <v>2</v>
      </c>
      <c r="K220" s="150" t="s">
        <v>3</v>
      </c>
      <c r="M220" s="148" t="s">
        <v>0</v>
      </c>
      <c r="N220" s="149" t="s">
        <v>43</v>
      </c>
      <c r="O220" s="149" t="s">
        <v>1</v>
      </c>
      <c r="P220" s="149" t="s">
        <v>2</v>
      </c>
      <c r="Q220" s="150" t="s">
        <v>3</v>
      </c>
      <c r="S220" s="148" t="s">
        <v>0</v>
      </c>
      <c r="T220" s="149" t="s">
        <v>43</v>
      </c>
      <c r="U220" s="149" t="s">
        <v>1</v>
      </c>
      <c r="V220" s="149" t="s">
        <v>2</v>
      </c>
      <c r="W220" s="150" t="s">
        <v>3</v>
      </c>
      <c r="Y220" s="148" t="s">
        <v>0</v>
      </c>
      <c r="Z220" s="149" t="s">
        <v>43</v>
      </c>
      <c r="AA220" s="149" t="s">
        <v>1</v>
      </c>
      <c r="AB220" s="149" t="s">
        <v>2</v>
      </c>
      <c r="AC220" s="150" t="s">
        <v>3</v>
      </c>
      <c r="AE220" s="148" t="s">
        <v>0</v>
      </c>
      <c r="AF220" s="149" t="s">
        <v>43</v>
      </c>
      <c r="AG220" s="149" t="s">
        <v>1</v>
      </c>
      <c r="AH220" s="149" t="s">
        <v>2</v>
      </c>
      <c r="AI220" s="150" t="s">
        <v>3</v>
      </c>
      <c r="AK220" s="148" t="s">
        <v>0</v>
      </c>
      <c r="AL220" s="149" t="s">
        <v>43</v>
      </c>
      <c r="AM220" s="149" t="s">
        <v>1</v>
      </c>
      <c r="AN220" s="149" t="s">
        <v>2</v>
      </c>
      <c r="AO220" s="150" t="s">
        <v>3</v>
      </c>
    </row>
    <row r="221" spans="1:41" x14ac:dyDescent="0.25">
      <c r="A221" s="110" t="str">
        <f>CONCATENATE($A$67," #6")</f>
        <v>Lunes #6</v>
      </c>
      <c r="B221" s="4">
        <v>1</v>
      </c>
      <c r="C221" s="23">
        <f>B211</f>
        <v>27</v>
      </c>
      <c r="D221" s="23">
        <f>C221^2</f>
        <v>729</v>
      </c>
      <c r="E221" s="29">
        <f>B221*C221</f>
        <v>27</v>
      </c>
      <c r="G221" s="110" t="str">
        <f>CONCATENATE($A$68," #6")</f>
        <v>Martes #6</v>
      </c>
      <c r="H221" s="4">
        <v>1</v>
      </c>
      <c r="I221" s="23">
        <f>B212</f>
        <v>25</v>
      </c>
      <c r="J221" s="23">
        <f>I221^2</f>
        <v>625</v>
      </c>
      <c r="K221" s="29">
        <f>H221*I221</f>
        <v>25</v>
      </c>
      <c r="M221" s="110" t="str">
        <f>CONCATENATE($A$69," #6")</f>
        <v>Miércoles #6</v>
      </c>
      <c r="N221" s="4">
        <v>1</v>
      </c>
      <c r="O221" s="23">
        <f>B213</f>
        <v>20</v>
      </c>
      <c r="P221" s="23">
        <f>O221^2</f>
        <v>400</v>
      </c>
      <c r="Q221" s="29">
        <f>N221*O221</f>
        <v>20</v>
      </c>
      <c r="S221" s="110" t="str">
        <f>CONCATENATE($A$70," #6")</f>
        <v>Jueves #6</v>
      </c>
      <c r="T221" s="4">
        <v>1</v>
      </c>
      <c r="U221" s="23">
        <f>B214</f>
        <v>19</v>
      </c>
      <c r="V221" s="23">
        <f>U221^2</f>
        <v>361</v>
      </c>
      <c r="W221" s="29">
        <f>T221*U221</f>
        <v>19</v>
      </c>
      <c r="Y221" s="110" t="str">
        <f>CONCATENATE($A$71," #6")</f>
        <v>Viernes #6</v>
      </c>
      <c r="Z221" s="4">
        <v>1</v>
      </c>
      <c r="AA221" s="23">
        <f>B215</f>
        <v>25</v>
      </c>
      <c r="AB221" s="23">
        <f>AA221^2</f>
        <v>625</v>
      </c>
      <c r="AC221" s="29">
        <f>Z221*AA221</f>
        <v>25</v>
      </c>
      <c r="AE221" s="110" t="str">
        <f>CONCATENATE($A$72," #6")</f>
        <v>Sábado #6</v>
      </c>
      <c r="AF221" s="4">
        <v>1</v>
      </c>
      <c r="AG221" s="23">
        <f>B216</f>
        <v>26</v>
      </c>
      <c r="AH221" s="23">
        <f>AG221^2</f>
        <v>676</v>
      </c>
      <c r="AI221" s="29">
        <f>AF221*AG221</f>
        <v>26</v>
      </c>
      <c r="AK221" s="110" t="str">
        <f>CONCATENATE($A$73," #6")</f>
        <v>Domingo #6</v>
      </c>
      <c r="AL221" s="4">
        <v>1</v>
      </c>
      <c r="AM221" s="23">
        <f>B217</f>
        <v>55</v>
      </c>
      <c r="AN221" s="23">
        <f>AM221^2</f>
        <v>3025</v>
      </c>
      <c r="AO221" s="29">
        <f>AL221*AM221</f>
        <v>55</v>
      </c>
    </row>
    <row r="222" spans="1:41" x14ac:dyDescent="0.25">
      <c r="A222" s="110" t="str">
        <f>CONCATENATE($A$67," #5")</f>
        <v>Lunes #5</v>
      </c>
      <c r="B222" s="4">
        <v>2</v>
      </c>
      <c r="C222" s="23">
        <f>C211</f>
        <v>29</v>
      </c>
      <c r="D222" s="23">
        <f t="shared" ref="D222:D226" si="113">C222^2</f>
        <v>841</v>
      </c>
      <c r="E222" s="29">
        <f t="shared" ref="E222:E226" si="114">B222*C222</f>
        <v>58</v>
      </c>
      <c r="G222" s="110" t="str">
        <f>CONCATENATE($A$68," #5")</f>
        <v>Martes #5</v>
      </c>
      <c r="H222" s="4">
        <v>2</v>
      </c>
      <c r="I222" s="23">
        <f>C212</f>
        <v>33</v>
      </c>
      <c r="J222" s="23">
        <f t="shared" ref="J222:J226" si="115">I222^2</f>
        <v>1089</v>
      </c>
      <c r="K222" s="29">
        <f t="shared" ref="K222:K226" si="116">H222*I222</f>
        <v>66</v>
      </c>
      <c r="M222" s="110" t="str">
        <f>CONCATENATE($A$69," #5")</f>
        <v>Miércoles #5</v>
      </c>
      <c r="N222" s="4">
        <v>2</v>
      </c>
      <c r="O222" s="23">
        <f>C213</f>
        <v>14</v>
      </c>
      <c r="P222" s="23">
        <f t="shared" ref="P222:P226" si="117">O222^2</f>
        <v>196</v>
      </c>
      <c r="Q222" s="29">
        <f t="shared" ref="Q222:Q226" si="118">N222*O222</f>
        <v>28</v>
      </c>
      <c r="S222" s="110" t="str">
        <f>CONCATENATE($A$70," #5")</f>
        <v>Jueves #5</v>
      </c>
      <c r="T222" s="4">
        <v>2</v>
      </c>
      <c r="U222" s="23">
        <f>C214</f>
        <v>23</v>
      </c>
      <c r="V222" s="23">
        <f t="shared" ref="V222:V226" si="119">U222^2</f>
        <v>529</v>
      </c>
      <c r="W222" s="29">
        <f t="shared" ref="W222:W226" si="120">T222*U222</f>
        <v>46</v>
      </c>
      <c r="Y222" s="110" t="str">
        <f>CONCATENATE($A$71," #5")</f>
        <v>Viernes #5</v>
      </c>
      <c r="Z222" s="4">
        <v>2</v>
      </c>
      <c r="AA222" s="23">
        <f>C215</f>
        <v>30</v>
      </c>
      <c r="AB222" s="23">
        <f t="shared" ref="AB222:AB226" si="121">AA222^2</f>
        <v>900</v>
      </c>
      <c r="AC222" s="29">
        <f t="shared" ref="AC222:AC226" si="122">Z222*AA222</f>
        <v>60</v>
      </c>
      <c r="AE222" s="110" t="str">
        <f>CONCATENATE($A$72," #5")</f>
        <v>Sábado #5</v>
      </c>
      <c r="AF222" s="4">
        <v>2</v>
      </c>
      <c r="AG222" s="23">
        <f>C216</f>
        <v>31</v>
      </c>
      <c r="AH222" s="23">
        <f t="shared" ref="AH222:AH226" si="123">AG222^2</f>
        <v>961</v>
      </c>
      <c r="AI222" s="29">
        <f t="shared" ref="AI222:AI226" si="124">AF222*AG222</f>
        <v>62</v>
      </c>
      <c r="AK222" s="110" t="str">
        <f>CONCATENATE($A$73," #5")</f>
        <v>Domingo #5</v>
      </c>
      <c r="AL222" s="4">
        <v>2</v>
      </c>
      <c r="AM222" s="23">
        <f>C217</f>
        <v>59</v>
      </c>
      <c r="AN222" s="23">
        <f t="shared" ref="AN222:AN226" si="125">AM222^2</f>
        <v>3481</v>
      </c>
      <c r="AO222" s="29">
        <f t="shared" ref="AO222:AO226" si="126">AL222*AM222</f>
        <v>118</v>
      </c>
    </row>
    <row r="223" spans="1:41" x14ac:dyDescent="0.25">
      <c r="A223" s="110" t="str">
        <f>CONCATENATE($A$67," #4")</f>
        <v>Lunes #4</v>
      </c>
      <c r="B223" s="4">
        <v>3</v>
      </c>
      <c r="C223" s="23">
        <f>D211</f>
        <v>27</v>
      </c>
      <c r="D223" s="23">
        <f t="shared" si="113"/>
        <v>729</v>
      </c>
      <c r="E223" s="29">
        <f t="shared" si="114"/>
        <v>81</v>
      </c>
      <c r="G223" s="110" t="str">
        <f>CONCATENATE($A$68," #4")</f>
        <v>Martes #4</v>
      </c>
      <c r="H223" s="4">
        <v>3</v>
      </c>
      <c r="I223" s="23">
        <f>D212</f>
        <v>39</v>
      </c>
      <c r="J223" s="23">
        <f t="shared" si="115"/>
        <v>1521</v>
      </c>
      <c r="K223" s="29">
        <f t="shared" si="116"/>
        <v>117</v>
      </c>
      <c r="M223" s="110" t="str">
        <f>CONCATENATE($A$69," #4")</f>
        <v>Miércoles #4</v>
      </c>
      <c r="N223" s="4">
        <v>3</v>
      </c>
      <c r="O223" s="23">
        <f>D213</f>
        <v>16</v>
      </c>
      <c r="P223" s="23">
        <f t="shared" si="117"/>
        <v>256</v>
      </c>
      <c r="Q223" s="29">
        <f t="shared" si="118"/>
        <v>48</v>
      </c>
      <c r="S223" s="110" t="str">
        <f>CONCATENATE($A$70," #4")</f>
        <v>Jueves #4</v>
      </c>
      <c r="T223" s="4">
        <v>3</v>
      </c>
      <c r="U223" s="23">
        <f>D214</f>
        <v>29</v>
      </c>
      <c r="V223" s="23">
        <f t="shared" si="119"/>
        <v>841</v>
      </c>
      <c r="W223" s="29">
        <f t="shared" si="120"/>
        <v>87</v>
      </c>
      <c r="Y223" s="110" t="str">
        <f>CONCATENATE($A$71," #4")</f>
        <v>Viernes #4</v>
      </c>
      <c r="Z223" s="4">
        <v>3</v>
      </c>
      <c r="AA223" s="23">
        <f>D215</f>
        <v>38</v>
      </c>
      <c r="AB223" s="23">
        <f t="shared" si="121"/>
        <v>1444</v>
      </c>
      <c r="AC223" s="29">
        <f t="shared" si="122"/>
        <v>114</v>
      </c>
      <c r="AE223" s="110" t="str">
        <f>CONCATENATE($A$72," #4")</f>
        <v>Sábado #4</v>
      </c>
      <c r="AF223" s="4">
        <v>3</v>
      </c>
      <c r="AG223" s="23">
        <f>D216</f>
        <v>48</v>
      </c>
      <c r="AH223" s="23">
        <f t="shared" si="123"/>
        <v>2304</v>
      </c>
      <c r="AI223" s="29">
        <f t="shared" si="124"/>
        <v>144</v>
      </c>
      <c r="AK223" s="110" t="str">
        <f>CONCATENATE($A$73," #4")</f>
        <v>Domingo #4</v>
      </c>
      <c r="AL223" s="4">
        <v>3</v>
      </c>
      <c r="AM223" s="23">
        <f>D217</f>
        <v>61</v>
      </c>
      <c r="AN223" s="23">
        <f t="shared" si="125"/>
        <v>3721</v>
      </c>
      <c r="AO223" s="29">
        <f t="shared" si="126"/>
        <v>183</v>
      </c>
    </row>
    <row r="224" spans="1:41" x14ac:dyDescent="0.25">
      <c r="A224" s="110" t="str">
        <f>CONCATENATE($A$67," #3")</f>
        <v>Lunes #3</v>
      </c>
      <c r="B224" s="4">
        <v>4</v>
      </c>
      <c r="C224" s="23">
        <f>E211</f>
        <v>29</v>
      </c>
      <c r="D224" s="23">
        <f t="shared" si="113"/>
        <v>841</v>
      </c>
      <c r="E224" s="29">
        <f t="shared" si="114"/>
        <v>116</v>
      </c>
      <c r="G224" s="110" t="str">
        <f>CONCATENATE($A$68," #3")</f>
        <v>Martes #3</v>
      </c>
      <c r="H224" s="4">
        <v>4</v>
      </c>
      <c r="I224" s="23">
        <f>E212</f>
        <v>35</v>
      </c>
      <c r="J224" s="23">
        <f t="shared" si="115"/>
        <v>1225</v>
      </c>
      <c r="K224" s="29">
        <f t="shared" si="116"/>
        <v>140</v>
      </c>
      <c r="M224" s="110" t="str">
        <f>CONCATENATE($A$69," #3")</f>
        <v>Miércoles #3</v>
      </c>
      <c r="N224" s="4">
        <v>4</v>
      </c>
      <c r="O224" s="23">
        <f>E213</f>
        <v>21</v>
      </c>
      <c r="P224" s="23">
        <f t="shared" si="117"/>
        <v>441</v>
      </c>
      <c r="Q224" s="29">
        <f t="shared" si="118"/>
        <v>84</v>
      </c>
      <c r="S224" s="110" t="str">
        <f>CONCATENATE($A$70," #3")</f>
        <v>Jueves #3</v>
      </c>
      <c r="T224" s="4">
        <v>4</v>
      </c>
      <c r="U224" s="23">
        <f>E214</f>
        <v>31</v>
      </c>
      <c r="V224" s="23">
        <f t="shared" si="119"/>
        <v>961</v>
      </c>
      <c r="W224" s="29">
        <f t="shared" si="120"/>
        <v>124</v>
      </c>
      <c r="Y224" s="110" t="str">
        <f>CONCATENATE($A$71," #3")</f>
        <v>Viernes #3</v>
      </c>
      <c r="Z224" s="4">
        <v>4</v>
      </c>
      <c r="AA224" s="23">
        <f>E215</f>
        <v>44</v>
      </c>
      <c r="AB224" s="23">
        <f t="shared" si="121"/>
        <v>1936</v>
      </c>
      <c r="AC224" s="29">
        <f t="shared" si="122"/>
        <v>176</v>
      </c>
      <c r="AE224" s="110" t="str">
        <f>CONCATENATE($A$72," #3")</f>
        <v>Sábado #3</v>
      </c>
      <c r="AF224" s="4">
        <v>4</v>
      </c>
      <c r="AG224" s="23">
        <f>E216</f>
        <v>47</v>
      </c>
      <c r="AH224" s="23">
        <f t="shared" si="123"/>
        <v>2209</v>
      </c>
      <c r="AI224" s="29">
        <f t="shared" si="124"/>
        <v>188</v>
      </c>
      <c r="AK224" s="110" t="str">
        <f>CONCATENATE($A$73," #3")</f>
        <v>Domingo #3</v>
      </c>
      <c r="AL224" s="4">
        <v>4</v>
      </c>
      <c r="AM224" s="23">
        <f>E217</f>
        <v>63</v>
      </c>
      <c r="AN224" s="23">
        <f t="shared" si="125"/>
        <v>3969</v>
      </c>
      <c r="AO224" s="29">
        <f t="shared" si="126"/>
        <v>252</v>
      </c>
    </row>
    <row r="225" spans="1:41" x14ac:dyDescent="0.25">
      <c r="A225" s="110" t="str">
        <f>CONCATENATE($A$67," #2")</f>
        <v>Lunes #2</v>
      </c>
      <c r="B225" s="4">
        <v>5</v>
      </c>
      <c r="C225" s="23">
        <f>F211</f>
        <v>30</v>
      </c>
      <c r="D225" s="23">
        <f t="shared" si="113"/>
        <v>900</v>
      </c>
      <c r="E225" s="29">
        <f t="shared" si="114"/>
        <v>150</v>
      </c>
      <c r="G225" s="110" t="str">
        <f>CONCATENATE($A$68," #2")</f>
        <v>Martes #2</v>
      </c>
      <c r="H225" s="4">
        <v>5</v>
      </c>
      <c r="I225" s="23">
        <f>F212</f>
        <v>42</v>
      </c>
      <c r="J225" s="23">
        <f t="shared" si="115"/>
        <v>1764</v>
      </c>
      <c r="K225" s="29">
        <f t="shared" si="116"/>
        <v>210</v>
      </c>
      <c r="M225" s="110" t="str">
        <f>CONCATENATE($A$69," #2")</f>
        <v>Miércoles #2</v>
      </c>
      <c r="N225" s="4">
        <v>5</v>
      </c>
      <c r="O225" s="23">
        <f>F213</f>
        <v>25</v>
      </c>
      <c r="P225" s="23">
        <f t="shared" si="117"/>
        <v>625</v>
      </c>
      <c r="Q225" s="29">
        <f t="shared" si="118"/>
        <v>125</v>
      </c>
      <c r="S225" s="110" t="str">
        <f>CONCATENATE($A$70," #2")</f>
        <v>Jueves #2</v>
      </c>
      <c r="T225" s="4">
        <v>5</v>
      </c>
      <c r="U225" s="23">
        <f>F214</f>
        <v>33</v>
      </c>
      <c r="V225" s="23">
        <f t="shared" si="119"/>
        <v>1089</v>
      </c>
      <c r="W225" s="29">
        <f t="shared" si="120"/>
        <v>165</v>
      </c>
      <c r="Y225" s="110" t="str">
        <f>CONCATENATE($A$71," #2")</f>
        <v>Viernes #2</v>
      </c>
      <c r="Z225" s="4">
        <v>5</v>
      </c>
      <c r="AA225" s="23">
        <f>F215</f>
        <v>43</v>
      </c>
      <c r="AB225" s="23">
        <f t="shared" si="121"/>
        <v>1849</v>
      </c>
      <c r="AC225" s="29">
        <f t="shared" si="122"/>
        <v>215</v>
      </c>
      <c r="AE225" s="110" t="str">
        <f>CONCATENATE($A$72," #2")</f>
        <v>Sábado #2</v>
      </c>
      <c r="AF225" s="4">
        <v>5</v>
      </c>
      <c r="AG225" s="23">
        <f>F216</f>
        <v>52</v>
      </c>
      <c r="AH225" s="23">
        <f t="shared" si="123"/>
        <v>2704</v>
      </c>
      <c r="AI225" s="29">
        <f t="shared" si="124"/>
        <v>260</v>
      </c>
      <c r="AK225" s="110" t="str">
        <f>CONCATENATE($A$73," #2")</f>
        <v>Domingo #2</v>
      </c>
      <c r="AL225" s="4">
        <v>5</v>
      </c>
      <c r="AM225" s="23">
        <f>F217</f>
        <v>67</v>
      </c>
      <c r="AN225" s="23">
        <f t="shared" si="125"/>
        <v>4489</v>
      </c>
      <c r="AO225" s="29">
        <f t="shared" si="126"/>
        <v>335</v>
      </c>
    </row>
    <row r="226" spans="1:41" ht="15.75" thickBot="1" x14ac:dyDescent="0.3">
      <c r="A226" s="110" t="str">
        <f>CONCATENATE($A$67," #1")</f>
        <v>Lunes #1</v>
      </c>
      <c r="B226" s="4">
        <v>6</v>
      </c>
      <c r="C226" s="23">
        <f>G211</f>
        <v>31</v>
      </c>
      <c r="D226" s="23">
        <f t="shared" si="113"/>
        <v>961</v>
      </c>
      <c r="E226" s="29">
        <f t="shared" si="114"/>
        <v>186</v>
      </c>
      <c r="G226" s="110" t="str">
        <f>CONCATENATE($A$68," #1")</f>
        <v>Martes #1</v>
      </c>
      <c r="H226" s="4">
        <v>6</v>
      </c>
      <c r="I226" s="23">
        <f>G212</f>
        <v>38</v>
      </c>
      <c r="J226" s="23">
        <f t="shared" si="115"/>
        <v>1444</v>
      </c>
      <c r="K226" s="29">
        <f t="shared" si="116"/>
        <v>228</v>
      </c>
      <c r="M226" s="110" t="str">
        <f>CONCATENATE($A$69," #1")</f>
        <v>Miércoles #1</v>
      </c>
      <c r="N226" s="4">
        <v>6</v>
      </c>
      <c r="O226" s="23">
        <f>G213</f>
        <v>27</v>
      </c>
      <c r="P226" s="23">
        <f t="shared" si="117"/>
        <v>729</v>
      </c>
      <c r="Q226" s="29">
        <f t="shared" si="118"/>
        <v>162</v>
      </c>
      <c r="S226" s="110" t="str">
        <f>CONCATENATE($A$70," #1")</f>
        <v>Jueves #1</v>
      </c>
      <c r="T226" s="4">
        <v>6</v>
      </c>
      <c r="U226" s="23">
        <f>G214</f>
        <v>39</v>
      </c>
      <c r="V226" s="23">
        <f t="shared" si="119"/>
        <v>1521</v>
      </c>
      <c r="W226" s="29">
        <f t="shared" si="120"/>
        <v>234</v>
      </c>
      <c r="Y226" s="110" t="str">
        <f>CONCATENATE($A$71," #1")</f>
        <v>Viernes #1</v>
      </c>
      <c r="Z226" s="4">
        <v>6</v>
      </c>
      <c r="AA226" s="23">
        <f>G215</f>
        <v>47</v>
      </c>
      <c r="AB226" s="23">
        <f t="shared" si="121"/>
        <v>2209</v>
      </c>
      <c r="AC226" s="29">
        <f t="shared" si="122"/>
        <v>282</v>
      </c>
      <c r="AE226" s="110" t="str">
        <f>CONCATENATE($A$72," #1")</f>
        <v>Sábado #1</v>
      </c>
      <c r="AF226" s="4">
        <v>6</v>
      </c>
      <c r="AG226" s="23">
        <f>G216</f>
        <v>52</v>
      </c>
      <c r="AH226" s="23">
        <f t="shared" si="123"/>
        <v>2704</v>
      </c>
      <c r="AI226" s="29">
        <f t="shared" si="124"/>
        <v>312</v>
      </c>
      <c r="AK226" s="110" t="str">
        <f>CONCATENATE($A$73," #1")</f>
        <v>Domingo #1</v>
      </c>
      <c r="AL226" s="4">
        <v>6</v>
      </c>
      <c r="AM226" s="23">
        <f>G217</f>
        <v>75</v>
      </c>
      <c r="AN226" s="23">
        <f t="shared" si="125"/>
        <v>5625</v>
      </c>
      <c r="AO226" s="29">
        <f t="shared" si="126"/>
        <v>450</v>
      </c>
    </row>
    <row r="227" spans="1:41" ht="15.75" thickBot="1" x14ac:dyDescent="0.3">
      <c r="A227" s="111"/>
      <c r="B227" s="46">
        <f>SUM(B221:B226)</f>
        <v>21</v>
      </c>
      <c r="C227" s="46">
        <f>SUM(C221:C226)</f>
        <v>173</v>
      </c>
      <c r="D227" s="46">
        <f>SUM(D221:D226)</f>
        <v>5001</v>
      </c>
      <c r="E227" s="47">
        <f>SUM(E221:E226)</f>
        <v>618</v>
      </c>
      <c r="G227" s="111"/>
      <c r="H227" s="46">
        <f>SUM(H221:H226)</f>
        <v>21</v>
      </c>
      <c r="I227" s="46">
        <f>SUM(I221:I226)</f>
        <v>212</v>
      </c>
      <c r="J227" s="46">
        <f>SUM(J221:J226)</f>
        <v>7668</v>
      </c>
      <c r="K227" s="47">
        <f>SUM(K221:K226)</f>
        <v>786</v>
      </c>
      <c r="M227" s="111"/>
      <c r="N227" s="46">
        <f>SUM(N221:N226)</f>
        <v>21</v>
      </c>
      <c r="O227" s="46">
        <f>SUM(O221:O226)</f>
        <v>123</v>
      </c>
      <c r="P227" s="46">
        <f>SUM(P221:P226)</f>
        <v>2647</v>
      </c>
      <c r="Q227" s="47">
        <f>SUM(Q221:Q226)</f>
        <v>467</v>
      </c>
      <c r="S227" s="111"/>
      <c r="T227" s="46">
        <f>SUM(T221:T226)</f>
        <v>21</v>
      </c>
      <c r="U227" s="46">
        <f>SUM(U221:U226)</f>
        <v>174</v>
      </c>
      <c r="V227" s="46">
        <f>SUM(V221:V226)</f>
        <v>5302</v>
      </c>
      <c r="W227" s="47">
        <f>SUM(W221:W226)</f>
        <v>675</v>
      </c>
      <c r="Y227" s="111"/>
      <c r="Z227" s="46">
        <f>SUM(Z221:Z226)</f>
        <v>21</v>
      </c>
      <c r="AA227" s="46">
        <f>SUM(AA221:AA226)</f>
        <v>227</v>
      </c>
      <c r="AB227" s="46">
        <f>SUM(AB221:AB226)</f>
        <v>8963</v>
      </c>
      <c r="AC227" s="47">
        <f>SUM(AC221:AC226)</f>
        <v>872</v>
      </c>
      <c r="AE227" s="111"/>
      <c r="AF227" s="46">
        <f>SUM(AF221:AF226)</f>
        <v>21</v>
      </c>
      <c r="AG227" s="46">
        <f>SUM(AG221:AG226)</f>
        <v>256</v>
      </c>
      <c r="AH227" s="46">
        <f>SUM(AH221:AH226)</f>
        <v>11558</v>
      </c>
      <c r="AI227" s="47">
        <f>SUM(AI221:AI226)</f>
        <v>992</v>
      </c>
      <c r="AK227" s="111"/>
      <c r="AL227" s="46">
        <f>SUM(AL221:AL226)</f>
        <v>21</v>
      </c>
      <c r="AM227" s="46">
        <f>SUM(AM221:AM226)</f>
        <v>380</v>
      </c>
      <c r="AN227" s="46">
        <f>SUM(AN221:AN226)</f>
        <v>24310</v>
      </c>
      <c r="AO227" s="47">
        <f>SUM(AO221:AO226)</f>
        <v>1393</v>
      </c>
    </row>
    <row r="228" spans="1:41" ht="15.75" thickTop="1" x14ac:dyDescent="0.25"/>
    <row r="229" spans="1:41" ht="15.75" thickBot="1" x14ac:dyDescent="0.3"/>
    <row r="230" spans="1:41" ht="15.75" thickBot="1" x14ac:dyDescent="0.3">
      <c r="A230" s="154" t="s">
        <v>4</v>
      </c>
      <c r="B230" s="44">
        <f>COUNTA(A221:A226)</f>
        <v>6</v>
      </c>
      <c r="G230" s="154" t="s">
        <v>4</v>
      </c>
      <c r="H230" s="44">
        <f>COUNTA(G221:G226)</f>
        <v>6</v>
      </c>
      <c r="M230" s="154" t="s">
        <v>4</v>
      </c>
      <c r="N230" s="44">
        <f>COUNTA(M221:M226)</f>
        <v>6</v>
      </c>
      <c r="S230" s="154" t="s">
        <v>4</v>
      </c>
      <c r="T230" s="44">
        <f>COUNTA(S221:S226)</f>
        <v>6</v>
      </c>
      <c r="Y230" s="154" t="s">
        <v>4</v>
      </c>
      <c r="Z230" s="44">
        <f>COUNTA(Y221:Y226)</f>
        <v>6</v>
      </c>
      <c r="AE230" s="154" t="s">
        <v>4</v>
      </c>
      <c r="AF230" s="44">
        <f>COUNTA(AE221:AE226)</f>
        <v>6</v>
      </c>
      <c r="AK230" s="154" t="s">
        <v>4</v>
      </c>
      <c r="AL230" s="44">
        <f>COUNTA(AK221:AK226)</f>
        <v>6</v>
      </c>
    </row>
    <row r="231" spans="1:41" ht="15.75" thickBot="1" x14ac:dyDescent="0.3">
      <c r="A231" s="22"/>
      <c r="B231" s="22"/>
      <c r="G231" s="22"/>
      <c r="H231" s="22"/>
      <c r="M231" s="22"/>
      <c r="N231" s="22"/>
      <c r="S231" s="22"/>
      <c r="T231" s="22"/>
      <c r="Y231" s="22"/>
      <c r="Z231" s="22"/>
      <c r="AE231" s="22"/>
      <c r="AF231" s="22"/>
      <c r="AK231" s="22"/>
      <c r="AL231" s="22"/>
    </row>
    <row r="232" spans="1:41" x14ac:dyDescent="0.25">
      <c r="A232" s="155" t="s">
        <v>6</v>
      </c>
      <c r="B232" s="49">
        <f>((C227-(B233*B227))/B230)</f>
        <v>28.824454591577879</v>
      </c>
      <c r="G232" s="155" t="s">
        <v>6</v>
      </c>
      <c r="H232" s="49">
        <f>((I227-(H233*H227))/H230)</f>
        <v>35.313055500691291</v>
      </c>
      <c r="M232" s="155" t="s">
        <v>6</v>
      </c>
      <c r="N232" s="49">
        <f>((O227-(N233*N227))/N230)</f>
        <v>20.450359432679232</v>
      </c>
      <c r="S232" s="155" t="s">
        <v>6</v>
      </c>
      <c r="T232" s="49">
        <f>((U227-(T233*T227))/T230)</f>
        <v>28.955819068566512</v>
      </c>
      <c r="Y232" s="155" t="s">
        <v>6</v>
      </c>
      <c r="Z232" s="49">
        <f>((AA227-(Z233*Z227))/Z230)</f>
        <v>37.802819806138324</v>
      </c>
      <c r="AE232" s="155" t="s">
        <v>6</v>
      </c>
      <c r="AF232" s="49">
        <f>((AG227-(AF233*AF227))/AF230)</f>
        <v>42.637409842251152</v>
      </c>
      <c r="AK232" s="155" t="s">
        <v>6</v>
      </c>
      <c r="AL232" s="49">
        <f>((AM227-(AL233*AL227))/AL230)</f>
        <v>63.324235485046664</v>
      </c>
    </row>
    <row r="233" spans="1:41" ht="15.75" thickBot="1" x14ac:dyDescent="0.3">
      <c r="A233" s="156" t="s">
        <v>7</v>
      </c>
      <c r="B233" s="112">
        <f>((B230*(E227))-(B227*C227))/((B230*D227)-(B227^2))</f>
        <v>2.5367833587011668E-3</v>
      </c>
      <c r="G233" s="156" t="s">
        <v>7</v>
      </c>
      <c r="H233" s="112">
        <f>((H230*(K227))-(H227*I227))/((H230*J227)-(H227^2))</f>
        <v>5.7936664691553095E-3</v>
      </c>
      <c r="M233" s="156" t="s">
        <v>7</v>
      </c>
      <c r="N233" s="112">
        <f>((N230*(Q227))-(N227*O227))/((N230*P227)-(N227^2))</f>
        <v>1.4183019234505536E-2</v>
      </c>
      <c r="S233" s="156" t="s">
        <v>7</v>
      </c>
      <c r="T233" s="112">
        <f>((T230*(W227))-(T227*U227))/((T230*V227)-(T227^2))</f>
        <v>1.2623123266711294E-2</v>
      </c>
      <c r="Y233" s="156" t="s">
        <v>7</v>
      </c>
      <c r="Z233" s="112">
        <f>((Z230*(AC227))-(Z227*AA227))/((Z230*AB227)-(Z227^2))</f>
        <v>8.7181506271443842E-3</v>
      </c>
      <c r="AE233" s="156" t="s">
        <v>7</v>
      </c>
      <c r="AF233" s="112">
        <f>((AF230*(AI227))-(AF227*AG227))/((AF230*AH227)-(AF227^2))</f>
        <v>8.3590926901475904E-3</v>
      </c>
      <c r="AK233" s="156" t="s">
        <v>7</v>
      </c>
      <c r="AL233" s="112">
        <f>((AL230*(AO227))-(AL227*AM227))/((AL230*AN227)-(AL227^2))</f>
        <v>2.5993852247643019E-3</v>
      </c>
    </row>
    <row r="234" spans="1:41" ht="15.75" thickBot="1" x14ac:dyDescent="0.3">
      <c r="A234" s="22"/>
      <c r="B234" s="22"/>
      <c r="G234" s="22"/>
      <c r="H234" s="22"/>
      <c r="M234" s="22"/>
      <c r="N234" s="22"/>
      <c r="S234" s="22"/>
      <c r="T234" s="22"/>
      <c r="Y234" s="22"/>
      <c r="Z234" s="22"/>
      <c r="AE234" s="22"/>
      <c r="AF234" s="22"/>
      <c r="AK234" s="22"/>
      <c r="AL234" s="22"/>
    </row>
    <row r="235" spans="1:41" x14ac:dyDescent="0.25">
      <c r="A235" s="155" t="s">
        <v>11</v>
      </c>
      <c r="B235" s="157">
        <v>7</v>
      </c>
      <c r="C235" s="158">
        <v>8</v>
      </c>
      <c r="G235" s="155" t="s">
        <v>11</v>
      </c>
      <c r="H235" s="157">
        <v>7</v>
      </c>
      <c r="I235" s="158">
        <v>8</v>
      </c>
      <c r="M235" s="155" t="s">
        <v>11</v>
      </c>
      <c r="N235" s="157">
        <v>7</v>
      </c>
      <c r="O235" s="158">
        <v>8</v>
      </c>
      <c r="S235" s="155" t="s">
        <v>11</v>
      </c>
      <c r="T235" s="157">
        <v>7</v>
      </c>
      <c r="U235" s="158">
        <v>8</v>
      </c>
      <c r="Y235" s="155" t="s">
        <v>11</v>
      </c>
      <c r="Z235" s="157">
        <v>7</v>
      </c>
      <c r="AA235" s="158">
        <v>8</v>
      </c>
      <c r="AE235" s="155" t="s">
        <v>11</v>
      </c>
      <c r="AF235" s="157">
        <v>7</v>
      </c>
      <c r="AG235" s="158">
        <v>8</v>
      </c>
      <c r="AK235" s="155" t="s">
        <v>11</v>
      </c>
      <c r="AL235" s="157">
        <v>7</v>
      </c>
      <c r="AM235" s="158">
        <v>8</v>
      </c>
    </row>
    <row r="236" spans="1:41" ht="15.75" thickBot="1" x14ac:dyDescent="0.3">
      <c r="A236" s="45" t="s">
        <v>5</v>
      </c>
      <c r="B236" s="52">
        <f>B232+(B233*B235)</f>
        <v>28.842212075088788</v>
      </c>
      <c r="C236" s="51">
        <f>B232+(B233*C235)</f>
        <v>28.844748858447488</v>
      </c>
      <c r="G236" s="45" t="s">
        <v>5</v>
      </c>
      <c r="H236" s="52">
        <f>H232+(H233*H235)</f>
        <v>35.35361116597538</v>
      </c>
      <c r="I236" s="51">
        <f>H232+(H233*I235)</f>
        <v>35.359404832444532</v>
      </c>
      <c r="M236" s="45" t="s">
        <v>5</v>
      </c>
      <c r="N236" s="52">
        <f>N232+(N233*N235)</f>
        <v>20.549640567320772</v>
      </c>
      <c r="O236" s="51">
        <f>N232+(N233*O235)</f>
        <v>20.563823586555277</v>
      </c>
      <c r="S236" s="45" t="s">
        <v>5</v>
      </c>
      <c r="T236" s="52">
        <f>T232+(T233*T235)</f>
        <v>29.044180931433491</v>
      </c>
      <c r="U236" s="51">
        <f>T232+(T233*U235)</f>
        <v>29.056804054700201</v>
      </c>
      <c r="Y236" s="45" t="s">
        <v>5</v>
      </c>
      <c r="Z236" s="52">
        <f>Z232+(Z233*Z235)</f>
        <v>37.863846860528334</v>
      </c>
      <c r="AA236" s="51">
        <f>Z232+(Z233*AA235)</f>
        <v>37.87256501115548</v>
      </c>
      <c r="AE236" s="45" t="s">
        <v>5</v>
      </c>
      <c r="AF236" s="52">
        <f>AF232+(AF233*AF235)</f>
        <v>42.695923491082183</v>
      </c>
      <c r="AG236" s="51">
        <f>AF232+(AF233*AG235)</f>
        <v>42.704282583772333</v>
      </c>
      <c r="AK236" s="45" t="s">
        <v>5</v>
      </c>
      <c r="AL236" s="52">
        <f>AL232+(AL233*AL235)</f>
        <v>63.342431181620015</v>
      </c>
      <c r="AM236" s="51">
        <f>AL232+(AL233*AM235)</f>
        <v>63.345030566844777</v>
      </c>
    </row>
  </sheetData>
  <phoneticPr fontId="1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8938-CBCE-406B-9BCD-0D9624C1BC2A}">
  <sheetPr>
    <tabColor rgb="FFFF3300"/>
  </sheetPr>
  <dimension ref="A1:AO341"/>
  <sheetViews>
    <sheetView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9.7109375" customWidth="1"/>
    <col min="2" max="2" width="20.7109375" customWidth="1"/>
    <col min="3" max="3" width="17.7109375" customWidth="1"/>
    <col min="4" max="4" width="18.7109375" customWidth="1"/>
    <col min="5" max="5" width="20.42578125" customWidth="1"/>
    <col min="6" max="6" width="17.7109375" customWidth="1"/>
    <col min="7" max="7" width="18.28515625" customWidth="1"/>
    <col min="8" max="8" width="19.140625" bestFit="1" customWidth="1"/>
    <col min="9" max="9" width="16.28515625" bestFit="1" customWidth="1"/>
    <col min="10" max="10" width="17.5703125" customWidth="1"/>
    <col min="11" max="11" width="16.7109375" bestFit="1" customWidth="1"/>
    <col min="12" max="12" width="14.85546875" customWidth="1"/>
    <col min="13" max="13" width="15.28515625" customWidth="1"/>
    <col min="14" max="14" width="15.7109375" customWidth="1"/>
    <col min="15" max="15" width="16.85546875" customWidth="1"/>
    <col min="16" max="17" width="16.42578125" customWidth="1"/>
    <col min="18" max="18" width="18.28515625" customWidth="1"/>
    <col min="19" max="23" width="16" customWidth="1"/>
    <col min="24" max="24" width="8.5703125" customWidth="1"/>
    <col min="25" max="29" width="14.85546875" customWidth="1"/>
    <col min="30" max="30" width="9.85546875" customWidth="1"/>
    <col min="31" max="35" width="14.7109375" customWidth="1"/>
    <col min="36" max="36" width="8.7109375" customWidth="1"/>
    <col min="37" max="41" width="14.42578125" customWidth="1"/>
  </cols>
  <sheetData>
    <row r="1" spans="1:11" ht="27.75" customHeight="1" x14ac:dyDescent="0.25">
      <c r="A1" s="15" t="s">
        <v>8</v>
      </c>
      <c r="B1" s="16"/>
      <c r="C1" s="17"/>
      <c r="D1" s="18"/>
      <c r="E1" s="11"/>
      <c r="F1" s="11"/>
      <c r="G1" s="11"/>
      <c r="H1" s="12"/>
      <c r="I1" s="12"/>
      <c r="J1" s="12"/>
      <c r="K1" s="12"/>
    </row>
    <row r="2" spans="1:11" ht="19.5" thickBot="1" x14ac:dyDescent="0.3">
      <c r="A2" s="20" t="s">
        <v>9</v>
      </c>
      <c r="B2" s="19"/>
      <c r="C2" s="19"/>
      <c r="D2" s="19"/>
      <c r="E2" s="13"/>
      <c r="F2" s="13"/>
      <c r="G2" s="13"/>
      <c r="H2" s="14"/>
      <c r="I2" s="14"/>
      <c r="J2" s="14"/>
      <c r="K2" s="14"/>
    </row>
    <row r="3" spans="1:11" ht="19.5" thickTop="1" x14ac:dyDescent="0.25">
      <c r="A3" s="263"/>
      <c r="B3" s="264"/>
      <c r="C3" s="264"/>
      <c r="D3" s="264"/>
      <c r="E3" s="265"/>
      <c r="F3" s="265"/>
      <c r="G3" s="265"/>
      <c r="H3" s="266"/>
      <c r="I3" s="266"/>
      <c r="J3" s="266"/>
      <c r="K3" s="266"/>
    </row>
    <row r="4" spans="1:11" ht="18" customHeight="1" x14ac:dyDescent="0.25">
      <c r="A4" s="281" t="s">
        <v>110</v>
      </c>
      <c r="B4" s="1"/>
      <c r="C4" s="1"/>
      <c r="D4" s="1"/>
      <c r="E4" s="1"/>
      <c r="F4" s="1"/>
      <c r="G4" s="1"/>
      <c r="H4" s="10"/>
      <c r="I4" s="10"/>
      <c r="J4" s="10"/>
      <c r="K4" s="10"/>
    </row>
    <row r="5" spans="1:11" ht="15" customHeight="1" x14ac:dyDescent="0.3">
      <c r="A5" s="7"/>
      <c r="B5" s="8"/>
      <c r="C5" s="9"/>
      <c r="D5" s="9"/>
      <c r="E5" s="1"/>
      <c r="F5" s="1"/>
      <c r="G5" s="1"/>
      <c r="H5" s="10"/>
      <c r="I5" s="10"/>
      <c r="J5" s="1"/>
      <c r="K5" s="1"/>
    </row>
    <row r="6" spans="1:11" ht="15" customHeight="1" x14ac:dyDescent="0.3">
      <c r="A6" s="7"/>
      <c r="B6" s="8"/>
      <c r="C6" s="9"/>
      <c r="D6" s="9"/>
      <c r="E6" s="1"/>
      <c r="F6" s="1"/>
      <c r="G6" s="1"/>
      <c r="H6" s="10"/>
      <c r="I6" s="10"/>
      <c r="J6" s="1"/>
      <c r="K6" s="1"/>
    </row>
    <row r="7" spans="1:11" ht="29.25" customHeight="1" x14ac:dyDescent="0.25">
      <c r="A7" s="267" t="s">
        <v>18</v>
      </c>
      <c r="B7" s="21"/>
      <c r="C7" s="21"/>
      <c r="D7" s="21"/>
      <c r="E7" s="21"/>
      <c r="F7" s="21"/>
      <c r="G7" s="1"/>
      <c r="H7" s="10"/>
      <c r="I7" s="10"/>
      <c r="J7" s="1"/>
      <c r="K7" s="1"/>
    </row>
    <row r="8" spans="1:11" x14ac:dyDescent="0.25">
      <c r="A8" s="268" t="s">
        <v>111</v>
      </c>
      <c r="B8" s="21"/>
      <c r="C8" s="21"/>
      <c r="D8" s="21"/>
      <c r="E8" s="21"/>
      <c r="F8" s="21"/>
      <c r="G8" s="1"/>
      <c r="H8" s="10"/>
      <c r="I8" s="10"/>
      <c r="J8" s="1"/>
      <c r="K8" s="1"/>
    </row>
    <row r="9" spans="1:11" x14ac:dyDescent="0.25">
      <c r="A9" s="268" t="s">
        <v>112</v>
      </c>
      <c r="B9" s="21"/>
      <c r="C9" s="21"/>
      <c r="D9" s="21"/>
      <c r="E9" s="21"/>
      <c r="F9" s="21"/>
      <c r="G9" s="1"/>
      <c r="H9" s="10"/>
      <c r="I9" s="10"/>
      <c r="J9" s="1"/>
      <c r="K9" s="1"/>
    </row>
    <row r="10" spans="1:11" x14ac:dyDescent="0.25">
      <c r="A10" s="268" t="s">
        <v>117</v>
      </c>
      <c r="B10" s="21"/>
      <c r="C10" s="21"/>
      <c r="D10" s="21"/>
      <c r="E10" s="21"/>
      <c r="F10" s="21"/>
      <c r="G10" s="1"/>
      <c r="H10" s="10"/>
      <c r="I10" s="10"/>
      <c r="J10" s="1"/>
      <c r="K10" s="1"/>
    </row>
    <row r="11" spans="1:11" x14ac:dyDescent="0.25">
      <c r="A11" s="268" t="s">
        <v>118</v>
      </c>
      <c r="B11" s="21"/>
      <c r="C11" s="21"/>
      <c r="D11" s="21"/>
      <c r="E11" s="21"/>
      <c r="F11" s="21"/>
      <c r="G11" s="1"/>
      <c r="H11" s="10"/>
      <c r="I11" s="10"/>
      <c r="J11" s="1"/>
      <c r="K11" s="1"/>
    </row>
    <row r="12" spans="1:11" x14ac:dyDescent="0.25">
      <c r="A12" s="282" t="s">
        <v>120</v>
      </c>
      <c r="B12" s="21"/>
      <c r="C12" s="21"/>
      <c r="D12" s="21"/>
      <c r="E12" s="21"/>
      <c r="F12" s="21"/>
      <c r="G12" s="1"/>
      <c r="H12" s="10"/>
      <c r="I12" s="10"/>
      <c r="J12" s="1"/>
      <c r="K12" s="1"/>
    </row>
    <row r="13" spans="1:11" x14ac:dyDescent="0.25">
      <c r="A13" s="21"/>
      <c r="B13" s="21"/>
      <c r="C13" s="21"/>
      <c r="D13" s="21"/>
      <c r="E13" s="21"/>
      <c r="F13" s="21"/>
      <c r="G13" s="1"/>
      <c r="H13" s="10"/>
      <c r="I13" s="10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0"/>
      <c r="I14" s="10"/>
      <c r="J14" s="1"/>
      <c r="K14" s="1"/>
    </row>
    <row r="15" spans="1:11" ht="23.25" customHeight="1" x14ac:dyDescent="0.3">
      <c r="A15" s="181" t="s">
        <v>45</v>
      </c>
      <c r="B15" s="182"/>
      <c r="C15" s="183"/>
      <c r="D15" s="183"/>
      <c r="E15" s="78" t="s">
        <v>59</v>
      </c>
      <c r="F15" s="1"/>
      <c r="G15" s="1"/>
      <c r="H15" s="1"/>
      <c r="I15" s="1"/>
      <c r="J15" s="1"/>
      <c r="K15" s="1"/>
    </row>
    <row r="16" spans="1:11" ht="17.25" customHeight="1" thickBot="1" x14ac:dyDescent="0.35">
      <c r="A16" s="79"/>
      <c r="B16" s="80"/>
      <c r="C16" s="10"/>
      <c r="D16" s="10"/>
      <c r="E16" s="78"/>
      <c r="F16" s="1"/>
      <c r="G16" s="1"/>
      <c r="H16" s="1"/>
      <c r="I16" s="1"/>
      <c r="K16" s="1"/>
    </row>
    <row r="17" spans="1:12" ht="16.5" thickBot="1" x14ac:dyDescent="0.3">
      <c r="A17" s="1"/>
      <c r="B17" s="1"/>
      <c r="C17" s="95" t="s">
        <v>121</v>
      </c>
      <c r="D17" s="96" t="s">
        <v>57</v>
      </c>
      <c r="E17" s="97" t="s">
        <v>58</v>
      </c>
      <c r="F17" s="96" t="s">
        <v>55</v>
      </c>
      <c r="G17" s="98" t="s">
        <v>56</v>
      </c>
      <c r="H17" s="94"/>
      <c r="I17" s="180" t="s">
        <v>17</v>
      </c>
      <c r="J17" s="74"/>
      <c r="K17" s="1"/>
    </row>
    <row r="18" spans="1:12" ht="16.5" thickBot="1" x14ac:dyDescent="0.3">
      <c r="A18" s="81" t="s">
        <v>51</v>
      </c>
      <c r="B18" s="184" t="s">
        <v>29</v>
      </c>
      <c r="C18" s="90">
        <v>10</v>
      </c>
      <c r="D18" s="92">
        <v>7</v>
      </c>
      <c r="E18" s="23">
        <v>6</v>
      </c>
      <c r="F18" s="92">
        <v>13</v>
      </c>
      <c r="G18" s="29">
        <v>8</v>
      </c>
      <c r="H18" s="94"/>
      <c r="J18" s="195" t="str">
        <f>C17</f>
        <v>Crepa fresas y Nutella</v>
      </c>
    </row>
    <row r="19" spans="1:12" ht="15.75" thickBot="1" x14ac:dyDescent="0.3">
      <c r="A19" s="82" t="s">
        <v>22</v>
      </c>
      <c r="B19" s="185" t="s">
        <v>30</v>
      </c>
      <c r="C19" s="90">
        <v>9</v>
      </c>
      <c r="D19" s="92">
        <v>9</v>
      </c>
      <c r="E19" s="23">
        <v>8</v>
      </c>
      <c r="F19" s="92">
        <v>11</v>
      </c>
      <c r="G19" s="29">
        <v>10</v>
      </c>
      <c r="H19" s="94"/>
      <c r="J19" s="73" t="s">
        <v>41</v>
      </c>
      <c r="K19" s="164" t="s">
        <v>42</v>
      </c>
      <c r="L19" s="165" t="s">
        <v>60</v>
      </c>
    </row>
    <row r="20" spans="1:12" x14ac:dyDescent="0.25">
      <c r="B20" s="185" t="s">
        <v>31</v>
      </c>
      <c r="C20" s="90">
        <v>11</v>
      </c>
      <c r="D20" s="92">
        <v>8</v>
      </c>
      <c r="E20" s="23">
        <v>6</v>
      </c>
      <c r="F20" s="92">
        <v>13</v>
      </c>
      <c r="G20" s="29">
        <v>7</v>
      </c>
      <c r="H20" s="94"/>
      <c r="I20" s="160" t="str">
        <f t="shared" ref="I20:I26" si="0">A127</f>
        <v>Lunes</v>
      </c>
      <c r="J20" s="160">
        <f t="shared" ref="J20:L26" si="1">Q127</f>
        <v>11.040234948604992</v>
      </c>
      <c r="K20" s="161">
        <f t="shared" si="1"/>
        <v>11.066666666666666</v>
      </c>
      <c r="L20" s="166">
        <f t="shared" si="1"/>
        <v>11.093098384728341</v>
      </c>
    </row>
    <row r="21" spans="1:12" x14ac:dyDescent="0.25">
      <c r="B21" s="185" t="s">
        <v>32</v>
      </c>
      <c r="C21" s="90">
        <v>12</v>
      </c>
      <c r="D21" s="92">
        <v>7</v>
      </c>
      <c r="E21" s="23">
        <v>7</v>
      </c>
      <c r="F21" s="92">
        <v>12</v>
      </c>
      <c r="G21" s="29">
        <v>10</v>
      </c>
      <c r="H21" s="94"/>
      <c r="I21" s="107" t="str">
        <f t="shared" si="0"/>
        <v>Martes</v>
      </c>
      <c r="J21" s="107">
        <f t="shared" si="1"/>
        <v>10.858566978193146</v>
      </c>
      <c r="K21" s="162">
        <f t="shared" si="1"/>
        <v>10.933333333333334</v>
      </c>
      <c r="L21" s="108">
        <f t="shared" si="1"/>
        <v>11.00809968847352</v>
      </c>
    </row>
    <row r="22" spans="1:12" x14ac:dyDescent="0.25">
      <c r="B22" s="185" t="s">
        <v>33</v>
      </c>
      <c r="C22" s="90">
        <v>15</v>
      </c>
      <c r="D22" s="92">
        <v>11</v>
      </c>
      <c r="E22" s="23">
        <v>10</v>
      </c>
      <c r="F22" s="92">
        <v>15</v>
      </c>
      <c r="G22" s="29">
        <v>12</v>
      </c>
      <c r="H22" s="94"/>
      <c r="I22" s="107" t="str">
        <f t="shared" si="0"/>
        <v>Miércoles</v>
      </c>
      <c r="J22" s="107">
        <f t="shared" si="1"/>
        <v>13.629787992161054</v>
      </c>
      <c r="K22" s="162">
        <f t="shared" si="1"/>
        <v>13.666666666666666</v>
      </c>
      <c r="L22" s="108">
        <f t="shared" si="1"/>
        <v>13.703545341172278</v>
      </c>
    </row>
    <row r="23" spans="1:12" x14ac:dyDescent="0.25">
      <c r="B23" s="185" t="s">
        <v>34</v>
      </c>
      <c r="C23" s="90">
        <v>14</v>
      </c>
      <c r="D23" s="92">
        <v>12</v>
      </c>
      <c r="E23" s="23">
        <v>13</v>
      </c>
      <c r="F23" s="92">
        <v>14</v>
      </c>
      <c r="G23" s="29">
        <v>11</v>
      </c>
      <c r="H23" s="94"/>
      <c r="I23" s="107" t="str">
        <f t="shared" si="0"/>
        <v>Jueves</v>
      </c>
      <c r="J23" s="107">
        <f t="shared" si="1"/>
        <v>12.907185374149659</v>
      </c>
      <c r="K23" s="162">
        <f t="shared" si="1"/>
        <v>12.933333333333334</v>
      </c>
      <c r="L23" s="108">
        <f t="shared" si="1"/>
        <v>12.959481292517006</v>
      </c>
    </row>
    <row r="24" spans="1:12" ht="15.75" thickBot="1" x14ac:dyDescent="0.3">
      <c r="A24" s="83"/>
      <c r="B24" s="185" t="s">
        <v>35</v>
      </c>
      <c r="C24" s="90">
        <v>10</v>
      </c>
      <c r="D24" s="92">
        <v>9</v>
      </c>
      <c r="E24" s="23">
        <v>5</v>
      </c>
      <c r="F24" s="92">
        <v>12</v>
      </c>
      <c r="G24" s="29">
        <v>8</v>
      </c>
      <c r="H24" s="94"/>
      <c r="I24" s="107" t="str">
        <f t="shared" si="0"/>
        <v>Viernes</v>
      </c>
      <c r="J24" s="107">
        <f t="shared" si="1"/>
        <v>15.864553990610329</v>
      </c>
      <c r="K24" s="162">
        <f t="shared" si="1"/>
        <v>15.866666666666667</v>
      </c>
      <c r="L24" s="108">
        <f t="shared" si="1"/>
        <v>15.868779342723004</v>
      </c>
    </row>
    <row r="25" spans="1:12" ht="15.75" x14ac:dyDescent="0.25">
      <c r="A25" s="81" t="s">
        <v>52</v>
      </c>
      <c r="B25" s="84" t="s">
        <v>29</v>
      </c>
      <c r="C25" s="90">
        <v>11</v>
      </c>
      <c r="D25" s="92">
        <v>5</v>
      </c>
      <c r="E25" s="23">
        <v>9</v>
      </c>
      <c r="F25" s="92">
        <v>12</v>
      </c>
      <c r="G25" s="29">
        <v>10</v>
      </c>
      <c r="H25" s="94"/>
      <c r="I25" s="107" t="str">
        <f t="shared" si="0"/>
        <v>Sábado</v>
      </c>
      <c r="J25" s="107">
        <f t="shared" si="1"/>
        <v>15.464404223227751</v>
      </c>
      <c r="K25" s="162">
        <f t="shared" si="1"/>
        <v>15.466666666666665</v>
      </c>
      <c r="L25" s="108">
        <f t="shared" si="1"/>
        <v>15.468929110105579</v>
      </c>
    </row>
    <row r="26" spans="1:12" ht="15.75" thickBot="1" x14ac:dyDescent="0.3">
      <c r="A26" s="82"/>
      <c r="B26" s="88" t="s">
        <v>30</v>
      </c>
      <c r="C26" s="90">
        <v>10</v>
      </c>
      <c r="D26" s="92">
        <v>11</v>
      </c>
      <c r="E26" s="23">
        <v>7</v>
      </c>
      <c r="F26" s="92">
        <v>10</v>
      </c>
      <c r="G26" s="29">
        <v>12</v>
      </c>
      <c r="H26" s="94"/>
      <c r="I26" s="113" t="str">
        <f t="shared" si="0"/>
        <v>Domingo</v>
      </c>
      <c r="J26" s="113">
        <f t="shared" si="1"/>
        <v>11.179123173277663</v>
      </c>
      <c r="K26" s="163">
        <f t="shared" si="1"/>
        <v>11.200000000000001</v>
      </c>
      <c r="L26" s="114">
        <f t="shared" si="1"/>
        <v>11.220876826722339</v>
      </c>
    </row>
    <row r="27" spans="1:12" x14ac:dyDescent="0.25">
      <c r="B27" s="88" t="s">
        <v>31</v>
      </c>
      <c r="C27" s="90">
        <v>12</v>
      </c>
      <c r="D27" s="92">
        <v>9</v>
      </c>
      <c r="E27" s="23">
        <v>8</v>
      </c>
      <c r="F27" s="92">
        <v>12</v>
      </c>
      <c r="G27" s="29">
        <v>8</v>
      </c>
      <c r="H27" s="94"/>
    </row>
    <row r="28" spans="1:12" ht="15.75" thickBot="1" x14ac:dyDescent="0.3">
      <c r="B28" s="88" t="s">
        <v>32</v>
      </c>
      <c r="C28" s="90">
        <v>13</v>
      </c>
      <c r="D28" s="92">
        <v>8</v>
      </c>
      <c r="E28" s="23">
        <v>6</v>
      </c>
      <c r="F28" s="92">
        <v>14</v>
      </c>
      <c r="G28" s="29">
        <v>9</v>
      </c>
      <c r="H28" s="94"/>
      <c r="I28" s="4"/>
    </row>
    <row r="29" spans="1:12" ht="15.75" thickBot="1" x14ac:dyDescent="0.3">
      <c r="B29" s="88" t="s">
        <v>33</v>
      </c>
      <c r="C29" s="90">
        <v>16</v>
      </c>
      <c r="D29" s="92">
        <v>10</v>
      </c>
      <c r="E29" s="23">
        <v>15</v>
      </c>
      <c r="F29" s="92">
        <v>16</v>
      </c>
      <c r="G29" s="29">
        <v>11</v>
      </c>
      <c r="H29" s="94"/>
      <c r="J29" s="195" t="str">
        <f>D17</f>
        <v>Crepa durazno con queso</v>
      </c>
    </row>
    <row r="30" spans="1:12" ht="15.75" thickBot="1" x14ac:dyDescent="0.3">
      <c r="B30" s="88" t="s">
        <v>34</v>
      </c>
      <c r="C30" s="90">
        <v>15</v>
      </c>
      <c r="D30" s="92">
        <v>11</v>
      </c>
      <c r="E30" s="23">
        <v>12</v>
      </c>
      <c r="F30" s="92">
        <v>17</v>
      </c>
      <c r="G30" s="29">
        <v>12</v>
      </c>
      <c r="H30" s="94"/>
      <c r="J30" s="167" t="s">
        <v>41</v>
      </c>
      <c r="K30" s="194" t="s">
        <v>42</v>
      </c>
      <c r="L30" s="168" t="s">
        <v>60</v>
      </c>
    </row>
    <row r="31" spans="1:12" ht="15.75" thickBot="1" x14ac:dyDescent="0.3">
      <c r="A31" s="83"/>
      <c r="B31" s="88" t="s">
        <v>35</v>
      </c>
      <c r="C31" s="90">
        <v>11</v>
      </c>
      <c r="D31" s="92">
        <v>10</v>
      </c>
      <c r="E31" s="23">
        <v>9</v>
      </c>
      <c r="F31" s="92">
        <v>11</v>
      </c>
      <c r="G31" s="29">
        <v>10</v>
      </c>
      <c r="H31" s="94"/>
      <c r="I31" s="188" t="str">
        <f t="shared" ref="I31:I37" si="2">I20</f>
        <v>Lunes</v>
      </c>
      <c r="J31" s="160">
        <f>Q172</f>
        <v>9.6299817184643519</v>
      </c>
      <c r="K31" s="161">
        <f>R172</f>
        <v>9.8000000000000007</v>
      </c>
      <c r="L31" s="166">
        <f>S172</f>
        <v>9.9700182815356495</v>
      </c>
    </row>
    <row r="32" spans="1:12" ht="15.75" x14ac:dyDescent="0.25">
      <c r="A32" s="81" t="s">
        <v>53</v>
      </c>
      <c r="B32" s="184" t="s">
        <v>29</v>
      </c>
      <c r="C32" s="90">
        <v>12</v>
      </c>
      <c r="D32" s="92">
        <v>6</v>
      </c>
      <c r="E32" s="23">
        <v>7</v>
      </c>
      <c r="F32" s="92">
        <v>11</v>
      </c>
      <c r="G32" s="29">
        <v>12</v>
      </c>
      <c r="H32" s="94"/>
      <c r="I32" s="189" t="str">
        <f t="shared" si="2"/>
        <v>Martes</v>
      </c>
      <c r="J32" s="107">
        <f t="shared" ref="J32:L32" si="3">Q173</f>
        <v>12.301645787275854</v>
      </c>
      <c r="K32" s="162">
        <f t="shared" si="3"/>
        <v>12.333333333333334</v>
      </c>
      <c r="L32" s="108">
        <f t="shared" si="3"/>
        <v>12.365020879390814</v>
      </c>
    </row>
    <row r="33" spans="1:12" x14ac:dyDescent="0.25">
      <c r="A33" s="82"/>
      <c r="B33" s="185" t="s">
        <v>30</v>
      </c>
      <c r="C33" s="90">
        <v>9</v>
      </c>
      <c r="D33" s="92">
        <v>12</v>
      </c>
      <c r="E33" s="23">
        <v>8</v>
      </c>
      <c r="F33" s="92">
        <v>11</v>
      </c>
      <c r="G33" s="29">
        <v>13</v>
      </c>
      <c r="H33" s="94"/>
      <c r="I33" s="189" t="str">
        <f t="shared" si="2"/>
        <v>Miércoles</v>
      </c>
      <c r="J33" s="107">
        <f t="shared" ref="J33:L33" si="4">Q174</f>
        <v>12.538602941176471</v>
      </c>
      <c r="K33" s="162">
        <f t="shared" si="4"/>
        <v>12.666666666666668</v>
      </c>
      <c r="L33" s="108">
        <f t="shared" si="4"/>
        <v>12.794730392156863</v>
      </c>
    </row>
    <row r="34" spans="1:12" x14ac:dyDescent="0.25">
      <c r="B34" s="185" t="s">
        <v>31</v>
      </c>
      <c r="C34" s="90">
        <v>13</v>
      </c>
      <c r="D34" s="92">
        <v>9</v>
      </c>
      <c r="E34" s="23">
        <v>9</v>
      </c>
      <c r="F34" s="92">
        <v>13</v>
      </c>
      <c r="G34" s="29">
        <v>8</v>
      </c>
      <c r="H34" s="94"/>
      <c r="I34" s="189" t="str">
        <f t="shared" si="2"/>
        <v>Jueves</v>
      </c>
      <c r="J34" s="107">
        <f t="shared" ref="J34:L34" si="5">Q175</f>
        <v>11.044529750479846</v>
      </c>
      <c r="K34" s="162">
        <f t="shared" si="5"/>
        <v>11.200000000000001</v>
      </c>
      <c r="L34" s="108">
        <f t="shared" si="5"/>
        <v>11.355470249520154</v>
      </c>
    </row>
    <row r="35" spans="1:12" x14ac:dyDescent="0.25">
      <c r="B35" s="185" t="s">
        <v>32</v>
      </c>
      <c r="C35" s="90">
        <v>12</v>
      </c>
      <c r="D35" s="92">
        <v>9</v>
      </c>
      <c r="E35" s="23">
        <v>9</v>
      </c>
      <c r="F35" s="92">
        <v>13</v>
      </c>
      <c r="G35" s="29">
        <v>11</v>
      </c>
      <c r="H35" s="94"/>
      <c r="I35" s="189" t="str">
        <f t="shared" si="2"/>
        <v>Viernes</v>
      </c>
      <c r="J35" s="107">
        <f t="shared" ref="J35:L35" si="6">Q176</f>
        <v>13.071749755620726</v>
      </c>
      <c r="K35" s="162">
        <f t="shared" si="6"/>
        <v>13.133333333333335</v>
      </c>
      <c r="L35" s="108">
        <f t="shared" si="6"/>
        <v>13.194916911045945</v>
      </c>
    </row>
    <row r="36" spans="1:12" x14ac:dyDescent="0.25">
      <c r="B36" s="185" t="s">
        <v>33</v>
      </c>
      <c r="C36" s="90">
        <v>15</v>
      </c>
      <c r="D36" s="92">
        <v>11</v>
      </c>
      <c r="E36" s="23">
        <v>17</v>
      </c>
      <c r="F36" s="92">
        <v>19</v>
      </c>
      <c r="G36" s="29">
        <v>12</v>
      </c>
      <c r="H36" s="94"/>
      <c r="I36" s="189" t="str">
        <f t="shared" si="2"/>
        <v>Sábado</v>
      </c>
      <c r="J36" s="107">
        <f t="shared" ref="J36:L36" si="7">Q177</f>
        <v>13.004297114794351</v>
      </c>
      <c r="K36" s="162">
        <f t="shared" si="7"/>
        <v>12.999999999999998</v>
      </c>
      <c r="L36" s="108">
        <f t="shared" si="7"/>
        <v>12.995702885205647</v>
      </c>
    </row>
    <row r="37" spans="1:12" ht="15.75" thickBot="1" x14ac:dyDescent="0.3">
      <c r="B37" s="185" t="s">
        <v>34</v>
      </c>
      <c r="C37" s="90">
        <v>14</v>
      </c>
      <c r="D37" s="92">
        <v>12</v>
      </c>
      <c r="E37" s="23">
        <v>15</v>
      </c>
      <c r="F37" s="92">
        <v>16</v>
      </c>
      <c r="G37" s="29">
        <v>15</v>
      </c>
      <c r="H37" s="94"/>
      <c r="I37" s="190" t="str">
        <f t="shared" si="2"/>
        <v>Domingo</v>
      </c>
      <c r="J37" s="113">
        <f t="shared" ref="J37:L37" si="8">Q178</f>
        <v>10.565006729475101</v>
      </c>
      <c r="K37" s="163">
        <f t="shared" si="8"/>
        <v>10.6</v>
      </c>
      <c r="L37" s="114">
        <f t="shared" si="8"/>
        <v>10.6349932705249</v>
      </c>
    </row>
    <row r="38" spans="1:12" ht="15.75" thickBot="1" x14ac:dyDescent="0.3">
      <c r="A38" s="83"/>
      <c r="B38" s="185" t="s">
        <v>35</v>
      </c>
      <c r="C38" s="90">
        <v>12</v>
      </c>
      <c r="D38" s="92">
        <v>10</v>
      </c>
      <c r="E38" s="23">
        <v>10</v>
      </c>
      <c r="F38" s="92">
        <v>12</v>
      </c>
      <c r="G38" s="29">
        <v>11</v>
      </c>
      <c r="H38" s="94"/>
      <c r="I38" s="4"/>
      <c r="J38" s="4"/>
    </row>
    <row r="39" spans="1:12" ht="16.5" thickBot="1" x14ac:dyDescent="0.3">
      <c r="A39" s="81" t="s">
        <v>54</v>
      </c>
      <c r="B39" s="84" t="s">
        <v>29</v>
      </c>
      <c r="C39" s="90">
        <v>11</v>
      </c>
      <c r="D39" s="92">
        <v>9</v>
      </c>
      <c r="E39" s="23">
        <v>6</v>
      </c>
      <c r="F39" s="92">
        <v>12</v>
      </c>
      <c r="G39" s="29">
        <v>13</v>
      </c>
      <c r="H39" s="94"/>
      <c r="I39" s="4"/>
    </row>
    <row r="40" spans="1:12" ht="15.75" thickBot="1" x14ac:dyDescent="0.3">
      <c r="A40" s="82"/>
      <c r="B40" s="88" t="s">
        <v>30</v>
      </c>
      <c r="C40" s="90">
        <v>10</v>
      </c>
      <c r="D40" s="92">
        <v>11</v>
      </c>
      <c r="E40" s="23">
        <v>10</v>
      </c>
      <c r="F40" s="92">
        <v>12</v>
      </c>
      <c r="G40" s="29">
        <v>9</v>
      </c>
      <c r="H40" s="94"/>
      <c r="J40" s="195" t="str">
        <f>E17</f>
        <v>Crepa 3 chocolates</v>
      </c>
    </row>
    <row r="41" spans="1:12" ht="15.75" thickBot="1" x14ac:dyDescent="0.3">
      <c r="B41" s="88" t="s">
        <v>31</v>
      </c>
      <c r="C41" s="90">
        <v>12</v>
      </c>
      <c r="D41" s="92">
        <v>10</v>
      </c>
      <c r="E41" s="23">
        <v>11</v>
      </c>
      <c r="F41" s="92">
        <v>12</v>
      </c>
      <c r="G41" s="29">
        <v>11</v>
      </c>
      <c r="H41" s="94"/>
      <c r="J41" s="169" t="s">
        <v>41</v>
      </c>
      <c r="K41" s="175" t="s">
        <v>42</v>
      </c>
      <c r="L41" s="170" t="s">
        <v>60</v>
      </c>
    </row>
    <row r="42" spans="1:12" x14ac:dyDescent="0.25">
      <c r="B42" s="88" t="s">
        <v>32</v>
      </c>
      <c r="C42" s="90">
        <v>13</v>
      </c>
      <c r="D42" s="92">
        <v>10</v>
      </c>
      <c r="E42" s="23">
        <v>8</v>
      </c>
      <c r="F42" s="92">
        <v>12</v>
      </c>
      <c r="G42" s="29">
        <v>14</v>
      </c>
      <c r="H42" s="94"/>
      <c r="I42" s="188" t="str">
        <f>I20</f>
        <v>Lunes</v>
      </c>
      <c r="J42" s="160">
        <f>Q217</f>
        <v>9.5345575959933218</v>
      </c>
      <c r="K42" s="161">
        <f>R217</f>
        <v>9.8000000000000007</v>
      </c>
      <c r="L42" s="166">
        <f>S217</f>
        <v>10.065442404006678</v>
      </c>
    </row>
    <row r="43" spans="1:12" x14ac:dyDescent="0.25">
      <c r="B43" s="88" t="s">
        <v>33</v>
      </c>
      <c r="C43" s="90">
        <v>14</v>
      </c>
      <c r="D43" s="92">
        <v>13</v>
      </c>
      <c r="E43" s="23">
        <v>16</v>
      </c>
      <c r="F43" s="92">
        <v>17</v>
      </c>
      <c r="G43" s="29">
        <v>10</v>
      </c>
      <c r="H43" s="94"/>
      <c r="I43" s="189" t="str">
        <f t="shared" ref="I43:I48" si="9">I21</f>
        <v>Martes</v>
      </c>
      <c r="J43" s="107">
        <f t="shared" ref="J43:L43" si="10">Q218</f>
        <v>11.52024013722127</v>
      </c>
      <c r="K43" s="162">
        <f t="shared" si="10"/>
        <v>11.600000000000001</v>
      </c>
      <c r="L43" s="108">
        <f t="shared" si="10"/>
        <v>11.679759862778731</v>
      </c>
    </row>
    <row r="44" spans="1:12" x14ac:dyDescent="0.25">
      <c r="B44" s="88" t="s">
        <v>34</v>
      </c>
      <c r="C44" s="90">
        <v>15</v>
      </c>
      <c r="D44" s="92">
        <v>14</v>
      </c>
      <c r="E44" s="23">
        <v>14</v>
      </c>
      <c r="F44" s="92">
        <v>19</v>
      </c>
      <c r="G44" s="29">
        <v>14</v>
      </c>
      <c r="H44" s="94"/>
      <c r="I44" s="189" t="str">
        <f t="shared" si="9"/>
        <v>Miércoles</v>
      </c>
      <c r="J44" s="107">
        <f t="shared" ref="J44:L44" si="11">Q219</f>
        <v>9.7987507098239632</v>
      </c>
      <c r="K44" s="162">
        <f t="shared" si="11"/>
        <v>9.9333333333333336</v>
      </c>
      <c r="L44" s="108">
        <f t="shared" si="11"/>
        <v>10.067915956842704</v>
      </c>
    </row>
    <row r="45" spans="1:12" ht="15.75" thickBot="1" x14ac:dyDescent="0.3">
      <c r="A45" s="83"/>
      <c r="B45" s="88" t="s">
        <v>35</v>
      </c>
      <c r="C45" s="90">
        <v>11</v>
      </c>
      <c r="D45" s="92">
        <v>12</v>
      </c>
      <c r="E45" s="23">
        <v>13</v>
      </c>
      <c r="F45" s="92">
        <v>13</v>
      </c>
      <c r="G45" s="29">
        <v>9</v>
      </c>
      <c r="H45" s="94"/>
      <c r="I45" s="189" t="str">
        <f t="shared" si="9"/>
        <v>Jueves</v>
      </c>
      <c r="J45" s="107">
        <f t="shared" ref="J45:L45" si="12">Q220</f>
        <v>9.852486459871983</v>
      </c>
      <c r="K45" s="162">
        <f t="shared" si="12"/>
        <v>10.066666666666666</v>
      </c>
      <c r="L45" s="108">
        <f t="shared" si="12"/>
        <v>10.280846873461348</v>
      </c>
    </row>
    <row r="46" spans="1:12" ht="15.75" x14ac:dyDescent="0.25">
      <c r="A46" s="81" t="s">
        <v>50</v>
      </c>
      <c r="B46" s="184" t="s">
        <v>29</v>
      </c>
      <c r="C46" s="90">
        <v>11</v>
      </c>
      <c r="D46" s="92">
        <v>10</v>
      </c>
      <c r="E46" s="23">
        <v>7</v>
      </c>
      <c r="F46" s="92">
        <v>11</v>
      </c>
      <c r="G46" s="29">
        <v>14</v>
      </c>
      <c r="H46" s="94"/>
      <c r="I46" s="189" t="str">
        <f t="shared" si="9"/>
        <v>Viernes</v>
      </c>
      <c r="J46" s="107">
        <f t="shared" ref="J46:L46" si="13">Q221</f>
        <v>15.889535272484119</v>
      </c>
      <c r="K46" s="162">
        <f t="shared" si="13"/>
        <v>15.933333333333334</v>
      </c>
      <c r="L46" s="108">
        <f t="shared" si="13"/>
        <v>15.977131394182548</v>
      </c>
    </row>
    <row r="47" spans="1:12" x14ac:dyDescent="0.25">
      <c r="A47" s="82"/>
      <c r="B47" s="185" t="s">
        <v>30</v>
      </c>
      <c r="C47" s="90">
        <v>11</v>
      </c>
      <c r="D47" s="92">
        <v>14</v>
      </c>
      <c r="E47" s="23">
        <v>12</v>
      </c>
      <c r="F47" s="92">
        <v>14</v>
      </c>
      <c r="G47" s="29">
        <v>8</v>
      </c>
      <c r="H47" s="94"/>
      <c r="I47" s="189" t="str">
        <f t="shared" si="9"/>
        <v>Sábado</v>
      </c>
      <c r="J47" s="107">
        <f t="shared" ref="J47:L47" si="14">Q222</f>
        <v>15.046396396396396</v>
      </c>
      <c r="K47" s="162">
        <f t="shared" si="14"/>
        <v>15.066666666666666</v>
      </c>
      <c r="L47" s="108">
        <f t="shared" si="14"/>
        <v>15.086936936936937</v>
      </c>
    </row>
    <row r="48" spans="1:12" ht="15.75" thickBot="1" x14ac:dyDescent="0.3">
      <c r="B48" s="185" t="s">
        <v>31</v>
      </c>
      <c r="C48" s="90">
        <v>13</v>
      </c>
      <c r="D48" s="92">
        <v>9</v>
      </c>
      <c r="E48" s="23">
        <v>11</v>
      </c>
      <c r="F48" s="92">
        <v>14</v>
      </c>
      <c r="G48" s="29">
        <v>9</v>
      </c>
      <c r="H48" s="94"/>
      <c r="I48" s="190" t="str">
        <f t="shared" si="9"/>
        <v>Domingo</v>
      </c>
      <c r="J48" s="113">
        <f t="shared" ref="J48:L48" si="15">Q223</f>
        <v>11.55274914089347</v>
      </c>
      <c r="K48" s="163">
        <f t="shared" si="15"/>
        <v>11.6</v>
      </c>
      <c r="L48" s="114">
        <f t="shared" si="15"/>
        <v>11.647250859106528</v>
      </c>
    </row>
    <row r="49" spans="1:12" x14ac:dyDescent="0.25">
      <c r="B49" s="185" t="s">
        <v>32</v>
      </c>
      <c r="C49" s="90">
        <v>12</v>
      </c>
      <c r="D49" s="92">
        <v>11</v>
      </c>
      <c r="E49" s="23">
        <v>9</v>
      </c>
      <c r="F49" s="92">
        <v>15</v>
      </c>
      <c r="G49" s="29">
        <v>13</v>
      </c>
      <c r="H49" s="94"/>
      <c r="I49" s="4"/>
      <c r="J49" s="4"/>
    </row>
    <row r="50" spans="1:12" ht="15.75" thickBot="1" x14ac:dyDescent="0.3">
      <c r="B50" s="185" t="s">
        <v>33</v>
      </c>
      <c r="C50" s="90">
        <v>15</v>
      </c>
      <c r="D50" s="92">
        <v>15</v>
      </c>
      <c r="E50" s="23">
        <v>14</v>
      </c>
      <c r="F50" s="92">
        <v>16</v>
      </c>
      <c r="G50" s="29">
        <v>11</v>
      </c>
      <c r="H50" s="94"/>
      <c r="I50" s="4"/>
    </row>
    <row r="51" spans="1:12" ht="15.75" thickBot="1" x14ac:dyDescent="0.3">
      <c r="B51" s="185" t="s">
        <v>34</v>
      </c>
      <c r="C51" s="90">
        <v>18</v>
      </c>
      <c r="D51" s="92">
        <v>16</v>
      </c>
      <c r="E51" s="23">
        <v>13</v>
      </c>
      <c r="F51" s="92">
        <v>18</v>
      </c>
      <c r="G51" s="29">
        <v>16</v>
      </c>
      <c r="H51" s="94"/>
      <c r="I51" s="4"/>
      <c r="J51" s="195" t="str">
        <f>F17</f>
        <v>Frappe de moka</v>
      </c>
    </row>
    <row r="52" spans="1:12" ht="15.75" thickBot="1" x14ac:dyDescent="0.3">
      <c r="A52" s="83"/>
      <c r="B52" s="185" t="s">
        <v>35</v>
      </c>
      <c r="C52" s="90">
        <v>12</v>
      </c>
      <c r="D52" s="92">
        <v>10</v>
      </c>
      <c r="E52" s="23">
        <v>15</v>
      </c>
      <c r="F52" s="92">
        <v>14</v>
      </c>
      <c r="G52" s="29">
        <v>11</v>
      </c>
      <c r="H52" s="94"/>
      <c r="I52" s="4"/>
      <c r="J52" s="171" t="s">
        <v>41</v>
      </c>
      <c r="K52" s="176" t="s">
        <v>42</v>
      </c>
      <c r="L52" s="172" t="s">
        <v>60</v>
      </c>
    </row>
    <row r="53" spans="1:12" ht="15.75" x14ac:dyDescent="0.25">
      <c r="A53" s="81" t="s">
        <v>49</v>
      </c>
      <c r="B53" s="84" t="s">
        <v>29</v>
      </c>
      <c r="C53" s="90">
        <v>9</v>
      </c>
      <c r="D53" s="92">
        <v>11</v>
      </c>
      <c r="E53" s="23">
        <v>8</v>
      </c>
      <c r="F53" s="92">
        <v>12</v>
      </c>
      <c r="G53" s="29">
        <v>14</v>
      </c>
      <c r="H53" s="94"/>
      <c r="I53" s="191" t="str">
        <f>I20</f>
        <v>Lunes</v>
      </c>
      <c r="J53" s="160">
        <f>Q262</f>
        <v>12.658580413297393</v>
      </c>
      <c r="K53" s="161">
        <f>R262</f>
        <v>12.666666666666666</v>
      </c>
      <c r="L53" s="166">
        <f>S262</f>
        <v>12.674752920035939</v>
      </c>
    </row>
    <row r="54" spans="1:12" x14ac:dyDescent="0.25">
      <c r="A54" s="82"/>
      <c r="B54" s="88" t="s">
        <v>30</v>
      </c>
      <c r="C54" s="90">
        <v>12</v>
      </c>
      <c r="D54" s="92">
        <v>14</v>
      </c>
      <c r="E54" s="23">
        <v>14</v>
      </c>
      <c r="F54" s="92">
        <v>13</v>
      </c>
      <c r="G54" s="29">
        <v>7</v>
      </c>
      <c r="H54" s="94"/>
      <c r="I54" s="192" t="str">
        <f t="shared" ref="I54:I59" si="16">I21</f>
        <v>Martes</v>
      </c>
      <c r="J54" s="107">
        <f t="shared" ref="J54:L54" si="17">Q263</f>
        <v>12.962848297213622</v>
      </c>
      <c r="K54" s="162">
        <f t="shared" si="17"/>
        <v>13</v>
      </c>
      <c r="L54" s="108">
        <f t="shared" si="17"/>
        <v>13.037151702786378</v>
      </c>
    </row>
    <row r="55" spans="1:12" x14ac:dyDescent="0.25">
      <c r="B55" s="88" t="s">
        <v>31</v>
      </c>
      <c r="C55" s="90">
        <v>12</v>
      </c>
      <c r="D55" s="92">
        <v>10</v>
      </c>
      <c r="E55" s="23">
        <v>12</v>
      </c>
      <c r="F55" s="92">
        <v>15</v>
      </c>
      <c r="G55" s="29">
        <v>11</v>
      </c>
      <c r="H55" s="94"/>
      <c r="I55" s="192" t="str">
        <f t="shared" si="16"/>
        <v>Miércoles</v>
      </c>
      <c r="J55" s="107">
        <f t="shared" ref="J55:L55" si="18">Q264</f>
        <v>13.520124747752705</v>
      </c>
      <c r="K55" s="162">
        <f t="shared" si="18"/>
        <v>13.533333333333333</v>
      </c>
      <c r="L55" s="108">
        <f t="shared" si="18"/>
        <v>13.546541918913961</v>
      </c>
    </row>
    <row r="56" spans="1:12" x14ac:dyDescent="0.25">
      <c r="B56" s="88" t="s">
        <v>32</v>
      </c>
      <c r="C56" s="90">
        <v>13</v>
      </c>
      <c r="D56" s="92">
        <v>10</v>
      </c>
      <c r="E56" s="23">
        <v>10</v>
      </c>
      <c r="F56" s="92">
        <v>17</v>
      </c>
      <c r="G56" s="29">
        <v>12</v>
      </c>
      <c r="H56" s="94"/>
      <c r="I56" s="192" t="str">
        <f t="shared" si="16"/>
        <v>Jueves</v>
      </c>
      <c r="J56" s="107">
        <f t="shared" ref="J56:L56" si="19">Q265</f>
        <v>16.015595826468974</v>
      </c>
      <c r="K56" s="162">
        <f t="shared" si="19"/>
        <v>16.066666666666666</v>
      </c>
      <c r="L56" s="108">
        <f t="shared" si="19"/>
        <v>16.117737506864358</v>
      </c>
    </row>
    <row r="57" spans="1:12" x14ac:dyDescent="0.25">
      <c r="B57" s="88" t="s">
        <v>33</v>
      </c>
      <c r="C57" s="90">
        <v>19</v>
      </c>
      <c r="D57" s="92">
        <v>12</v>
      </c>
      <c r="E57" s="23">
        <v>13</v>
      </c>
      <c r="F57" s="92">
        <v>18</v>
      </c>
      <c r="G57" s="29">
        <v>12</v>
      </c>
      <c r="H57" s="94"/>
      <c r="I57" s="192" t="str">
        <f t="shared" si="16"/>
        <v>Viernes</v>
      </c>
      <c r="J57" s="107">
        <f t="shared" ref="J57:L57" si="20">Q266</f>
        <v>18.370574276222115</v>
      </c>
      <c r="K57" s="162">
        <f t="shared" si="20"/>
        <v>18.399999999999999</v>
      </c>
      <c r="L57" s="108">
        <f t="shared" si="20"/>
        <v>18.429425723777882</v>
      </c>
    </row>
    <row r="58" spans="1:12" x14ac:dyDescent="0.25">
      <c r="B58" s="88" t="s">
        <v>34</v>
      </c>
      <c r="C58" s="90">
        <v>17</v>
      </c>
      <c r="D58" s="92">
        <v>15</v>
      </c>
      <c r="E58" s="23">
        <v>15</v>
      </c>
      <c r="F58" s="92">
        <v>17</v>
      </c>
      <c r="G58" s="29">
        <v>13</v>
      </c>
      <c r="H58" s="94"/>
      <c r="I58" s="192" t="str">
        <f t="shared" si="16"/>
        <v>Sábado</v>
      </c>
      <c r="J58" s="107">
        <f t="shared" ref="J58:L58" si="21">Q267</f>
        <v>17.660292164674633</v>
      </c>
      <c r="K58" s="162">
        <f t="shared" si="21"/>
        <v>17.666666666666668</v>
      </c>
      <c r="L58" s="108">
        <f t="shared" si="21"/>
        <v>17.673041168658699</v>
      </c>
    </row>
    <row r="59" spans="1:12" ht="15.75" thickBot="1" x14ac:dyDescent="0.3">
      <c r="A59" s="83"/>
      <c r="B59" s="88" t="s">
        <v>35</v>
      </c>
      <c r="C59" s="90">
        <v>9</v>
      </c>
      <c r="D59" s="92">
        <v>11</v>
      </c>
      <c r="E59" s="23">
        <v>16</v>
      </c>
      <c r="F59" s="92">
        <v>16</v>
      </c>
      <c r="G59" s="29">
        <v>11</v>
      </c>
      <c r="H59" s="94"/>
      <c r="I59" s="193" t="str">
        <f t="shared" si="16"/>
        <v>Domingo</v>
      </c>
      <c r="J59" s="113">
        <f t="shared" ref="J59:L59" si="22">Q268</f>
        <v>14.954965822275835</v>
      </c>
      <c r="K59" s="163">
        <f t="shared" si="22"/>
        <v>15</v>
      </c>
      <c r="L59" s="114">
        <f t="shared" si="22"/>
        <v>15.045034177724165</v>
      </c>
    </row>
    <row r="60" spans="1:12" ht="15.75" x14ac:dyDescent="0.25">
      <c r="A60" s="81" t="s">
        <v>48</v>
      </c>
      <c r="B60" s="184" t="s">
        <v>29</v>
      </c>
      <c r="C60" s="90">
        <v>8</v>
      </c>
      <c r="D60" s="92">
        <v>12</v>
      </c>
      <c r="E60" s="23">
        <v>9</v>
      </c>
      <c r="F60" s="92">
        <v>13</v>
      </c>
      <c r="G60" s="29">
        <v>7</v>
      </c>
      <c r="H60" s="94"/>
      <c r="I60" s="159"/>
      <c r="J60" s="4"/>
    </row>
    <row r="61" spans="1:12" ht="15.75" thickBot="1" x14ac:dyDescent="0.3">
      <c r="A61" s="82"/>
      <c r="B61" s="185" t="s">
        <v>30</v>
      </c>
      <c r="C61" s="90">
        <v>11</v>
      </c>
      <c r="D61" s="92">
        <v>14</v>
      </c>
      <c r="E61" s="23">
        <v>13</v>
      </c>
      <c r="F61" s="92">
        <v>12</v>
      </c>
      <c r="G61" s="29">
        <v>6</v>
      </c>
      <c r="H61" s="94"/>
      <c r="I61" s="4"/>
    </row>
    <row r="62" spans="1:12" ht="15.75" thickBot="1" x14ac:dyDescent="0.3">
      <c r="B62" s="185" t="s">
        <v>31</v>
      </c>
      <c r="C62" s="90">
        <v>14</v>
      </c>
      <c r="D62" s="92">
        <v>11</v>
      </c>
      <c r="E62" s="23">
        <v>10</v>
      </c>
      <c r="F62" s="92">
        <v>16</v>
      </c>
      <c r="G62" s="29">
        <v>11</v>
      </c>
      <c r="H62" s="94"/>
      <c r="I62" s="4"/>
      <c r="J62" s="195" t="str">
        <f>G17</f>
        <v>Frappe de galleta</v>
      </c>
    </row>
    <row r="63" spans="1:12" ht="15.75" thickBot="1" x14ac:dyDescent="0.3">
      <c r="B63" s="185" t="s">
        <v>32</v>
      </c>
      <c r="C63" s="90">
        <v>12</v>
      </c>
      <c r="D63" s="92">
        <v>8</v>
      </c>
      <c r="E63" s="23">
        <v>12</v>
      </c>
      <c r="F63" s="92">
        <v>16</v>
      </c>
      <c r="G63" s="29">
        <v>13</v>
      </c>
      <c r="H63" s="94"/>
      <c r="I63" s="4"/>
      <c r="J63" s="173" t="s">
        <v>41</v>
      </c>
      <c r="K63" s="177" t="s">
        <v>42</v>
      </c>
      <c r="L63" s="174" t="s">
        <v>60</v>
      </c>
    </row>
    <row r="64" spans="1:12" x14ac:dyDescent="0.25">
      <c r="B64" s="185" t="s">
        <v>33</v>
      </c>
      <c r="C64" s="90">
        <v>18</v>
      </c>
      <c r="D64" s="92">
        <v>10</v>
      </c>
      <c r="E64" s="23">
        <v>14</v>
      </c>
      <c r="F64" s="92">
        <v>17</v>
      </c>
      <c r="G64" s="29">
        <v>11</v>
      </c>
      <c r="H64" s="94"/>
      <c r="I64" s="191" t="str">
        <f>I20</f>
        <v>Lunes</v>
      </c>
      <c r="J64" s="160">
        <f>Q307</f>
        <v>10.963266814486328</v>
      </c>
      <c r="K64" s="161">
        <f>R307</f>
        <v>10.933333333333334</v>
      </c>
      <c r="L64" s="166">
        <f>S307</f>
        <v>10.903399852180341</v>
      </c>
    </row>
    <row r="65" spans="1:12" x14ac:dyDescent="0.25">
      <c r="B65" s="185" t="s">
        <v>34</v>
      </c>
      <c r="C65" s="90">
        <v>14</v>
      </c>
      <c r="D65" s="92">
        <v>16</v>
      </c>
      <c r="E65" s="23">
        <v>17</v>
      </c>
      <c r="F65" s="92">
        <v>18</v>
      </c>
      <c r="G65" s="29">
        <v>12</v>
      </c>
      <c r="H65" s="94"/>
      <c r="I65" s="192" t="str">
        <f t="shared" ref="I65:I70" si="23">I21</f>
        <v>Martes</v>
      </c>
      <c r="J65" s="107">
        <f t="shared" ref="J65:L65" si="24">Q308</f>
        <v>10.843859649122807</v>
      </c>
      <c r="K65" s="162">
        <f t="shared" si="24"/>
        <v>10.933333333333334</v>
      </c>
      <c r="L65" s="108">
        <f t="shared" si="24"/>
        <v>11.02280701754386</v>
      </c>
    </row>
    <row r="66" spans="1:12" ht="15.75" thickBot="1" x14ac:dyDescent="0.3">
      <c r="A66" s="83"/>
      <c r="B66" s="185" t="s">
        <v>35</v>
      </c>
      <c r="C66" s="90">
        <v>10</v>
      </c>
      <c r="D66" s="92">
        <v>10</v>
      </c>
      <c r="E66" s="23">
        <v>13</v>
      </c>
      <c r="F66" s="92">
        <v>15</v>
      </c>
      <c r="G66" s="29">
        <v>10</v>
      </c>
      <c r="H66" s="94"/>
      <c r="I66" s="192" t="str">
        <f t="shared" si="23"/>
        <v>Miércoles</v>
      </c>
      <c r="J66" s="107">
        <f t="shared" ref="J66:L66" si="25">Q309</f>
        <v>11.725012761613069</v>
      </c>
      <c r="K66" s="162">
        <f t="shared" si="25"/>
        <v>11.866666666666667</v>
      </c>
      <c r="L66" s="108">
        <f t="shared" si="25"/>
        <v>12.008320571720265</v>
      </c>
    </row>
    <row r="67" spans="1:12" ht="15.75" x14ac:dyDescent="0.25">
      <c r="A67" s="81" t="s">
        <v>47</v>
      </c>
      <c r="B67" s="84" t="s">
        <v>29</v>
      </c>
      <c r="C67" s="90">
        <v>11</v>
      </c>
      <c r="D67" s="92">
        <v>12</v>
      </c>
      <c r="E67" s="23">
        <v>8</v>
      </c>
      <c r="F67" s="92">
        <v>15</v>
      </c>
      <c r="G67" s="29">
        <v>13</v>
      </c>
      <c r="H67" s="94"/>
      <c r="I67" s="192" t="str">
        <f t="shared" si="23"/>
        <v>Jueves</v>
      </c>
      <c r="J67" s="107">
        <f t="shared" ref="J67:L67" si="26">Q310</f>
        <v>12.398625429553265</v>
      </c>
      <c r="K67" s="162">
        <f t="shared" si="26"/>
        <v>12.466666666666667</v>
      </c>
      <c r="L67" s="108">
        <f t="shared" si="26"/>
        <v>12.534707903780069</v>
      </c>
    </row>
    <row r="68" spans="1:12" x14ac:dyDescent="0.25">
      <c r="A68" s="82"/>
      <c r="B68" s="88" t="s">
        <v>30</v>
      </c>
      <c r="C68" s="90">
        <v>10</v>
      </c>
      <c r="D68" s="92">
        <v>13</v>
      </c>
      <c r="E68" s="23">
        <v>13</v>
      </c>
      <c r="F68" s="92">
        <v>16</v>
      </c>
      <c r="G68" s="29">
        <v>8</v>
      </c>
      <c r="H68" s="94"/>
      <c r="I68" s="192" t="str">
        <f t="shared" si="23"/>
        <v>Viernes</v>
      </c>
      <c r="J68" s="107">
        <f t="shared" ref="J68:L68" si="27">Q311</f>
        <v>14.315517241379309</v>
      </c>
      <c r="K68" s="162">
        <f t="shared" si="27"/>
        <v>14.399999999999999</v>
      </c>
      <c r="L68" s="108">
        <f t="shared" si="27"/>
        <v>14.48448275862069</v>
      </c>
    </row>
    <row r="69" spans="1:12" x14ac:dyDescent="0.25">
      <c r="B69" s="88" t="s">
        <v>31</v>
      </c>
      <c r="C69" s="90">
        <v>16</v>
      </c>
      <c r="D69" s="92">
        <v>12</v>
      </c>
      <c r="E69" s="23">
        <v>7</v>
      </c>
      <c r="F69" s="92">
        <v>15</v>
      </c>
      <c r="G69" s="29">
        <v>12</v>
      </c>
      <c r="H69" s="94"/>
      <c r="I69" s="192" t="str">
        <f t="shared" si="23"/>
        <v>Sábado</v>
      </c>
      <c r="J69" s="107">
        <f t="shared" ref="J69:L69" si="28">Q312</f>
        <v>15.807407407407407</v>
      </c>
      <c r="K69" s="162">
        <f t="shared" si="28"/>
        <v>15.866666666666667</v>
      </c>
      <c r="L69" s="108">
        <f t="shared" si="28"/>
        <v>15.925925925925926</v>
      </c>
    </row>
    <row r="70" spans="1:12" ht="15.75" thickBot="1" x14ac:dyDescent="0.3">
      <c r="B70" s="88" t="s">
        <v>32</v>
      </c>
      <c r="C70" s="90">
        <v>12</v>
      </c>
      <c r="D70" s="92">
        <v>10</v>
      </c>
      <c r="E70" s="23">
        <v>9</v>
      </c>
      <c r="F70" s="92">
        <v>18</v>
      </c>
      <c r="G70" s="29">
        <v>11</v>
      </c>
      <c r="H70" s="94"/>
      <c r="I70" s="193" t="str">
        <f t="shared" si="23"/>
        <v>Domingo</v>
      </c>
      <c r="J70" s="113">
        <f t="shared" ref="J70:L70" si="29">Q313</f>
        <v>13.150362896087803</v>
      </c>
      <c r="K70" s="163">
        <f t="shared" si="29"/>
        <v>13.266666666666666</v>
      </c>
      <c r="L70" s="114">
        <f t="shared" si="29"/>
        <v>13.382970437245529</v>
      </c>
    </row>
    <row r="71" spans="1:12" x14ac:dyDescent="0.25">
      <c r="B71" s="88" t="s">
        <v>33</v>
      </c>
      <c r="C71" s="90">
        <v>17</v>
      </c>
      <c r="D71" s="92">
        <v>12</v>
      </c>
      <c r="E71" s="23">
        <v>16</v>
      </c>
      <c r="F71" s="92">
        <v>19</v>
      </c>
      <c r="G71" s="29">
        <v>15</v>
      </c>
      <c r="H71" s="94"/>
      <c r="I71" s="4"/>
      <c r="J71" s="4"/>
    </row>
    <row r="72" spans="1:12" x14ac:dyDescent="0.25">
      <c r="B72" s="88" t="s">
        <v>34</v>
      </c>
      <c r="C72" s="90">
        <v>17</v>
      </c>
      <c r="D72" s="92">
        <v>15</v>
      </c>
      <c r="E72" s="23">
        <v>13</v>
      </c>
      <c r="F72" s="92">
        <v>21</v>
      </c>
      <c r="G72" s="29">
        <v>15</v>
      </c>
      <c r="H72" s="94"/>
      <c r="I72" s="4"/>
      <c r="J72" s="4"/>
    </row>
    <row r="73" spans="1:12" ht="15.75" thickBot="1" x14ac:dyDescent="0.3">
      <c r="A73" s="83"/>
      <c r="B73" s="88" t="s">
        <v>35</v>
      </c>
      <c r="C73" s="90">
        <v>11</v>
      </c>
      <c r="D73" s="92">
        <v>9</v>
      </c>
      <c r="E73" s="23">
        <v>12</v>
      </c>
      <c r="F73" s="92">
        <v>16</v>
      </c>
      <c r="G73" s="29">
        <v>11</v>
      </c>
      <c r="H73" s="94"/>
      <c r="I73" s="4"/>
      <c r="J73" s="4"/>
    </row>
    <row r="74" spans="1:12" ht="15.75" x14ac:dyDescent="0.25">
      <c r="A74" s="81" t="s">
        <v>46</v>
      </c>
      <c r="B74" s="184" t="s">
        <v>29</v>
      </c>
      <c r="C74" s="90">
        <v>12</v>
      </c>
      <c r="D74" s="92">
        <v>10</v>
      </c>
      <c r="E74" s="23">
        <v>11</v>
      </c>
      <c r="F74" s="92">
        <v>14</v>
      </c>
      <c r="G74" s="29">
        <v>12</v>
      </c>
      <c r="H74" s="94"/>
      <c r="I74" s="4"/>
      <c r="J74" s="4"/>
    </row>
    <row r="75" spans="1:12" x14ac:dyDescent="0.25">
      <c r="A75" s="82"/>
      <c r="B75" s="185" t="s">
        <v>30</v>
      </c>
      <c r="C75" s="90">
        <v>11</v>
      </c>
      <c r="D75" s="92">
        <v>12</v>
      </c>
      <c r="E75" s="23">
        <v>16</v>
      </c>
      <c r="F75" s="92">
        <v>15</v>
      </c>
      <c r="G75" s="29">
        <v>10</v>
      </c>
      <c r="H75" s="94"/>
      <c r="I75" s="4"/>
      <c r="J75" s="4"/>
    </row>
    <row r="76" spans="1:12" x14ac:dyDescent="0.25">
      <c r="B76" s="185" t="s">
        <v>31</v>
      </c>
      <c r="C76" s="90">
        <v>15</v>
      </c>
      <c r="D76" s="92">
        <v>13</v>
      </c>
      <c r="E76" s="23">
        <v>9</v>
      </c>
      <c r="F76" s="92">
        <v>11</v>
      </c>
      <c r="G76" s="29">
        <v>15</v>
      </c>
      <c r="H76" s="94"/>
      <c r="I76" s="4"/>
      <c r="J76" s="4"/>
    </row>
    <row r="77" spans="1:12" x14ac:dyDescent="0.25">
      <c r="B77" s="185" t="s">
        <v>32</v>
      </c>
      <c r="C77" s="90">
        <v>11</v>
      </c>
      <c r="D77" s="92">
        <v>12</v>
      </c>
      <c r="E77" s="23">
        <v>7</v>
      </c>
      <c r="F77" s="92">
        <v>15</v>
      </c>
      <c r="G77" s="29">
        <v>9</v>
      </c>
      <c r="H77" s="94"/>
      <c r="I77" s="4"/>
      <c r="J77" s="4"/>
    </row>
    <row r="78" spans="1:12" x14ac:dyDescent="0.25">
      <c r="B78" s="185" t="s">
        <v>33</v>
      </c>
      <c r="C78" s="90">
        <v>15</v>
      </c>
      <c r="D78" s="92">
        <v>15</v>
      </c>
      <c r="E78" s="23">
        <v>17</v>
      </c>
      <c r="F78" s="92">
        <v>17</v>
      </c>
      <c r="G78" s="29">
        <v>13</v>
      </c>
      <c r="H78" s="94"/>
      <c r="I78" s="4"/>
      <c r="J78" s="4"/>
    </row>
    <row r="79" spans="1:12" x14ac:dyDescent="0.25">
      <c r="B79" s="185" t="s">
        <v>34</v>
      </c>
      <c r="C79" s="90">
        <v>15</v>
      </c>
      <c r="D79" s="92">
        <v>11</v>
      </c>
      <c r="E79" s="23">
        <v>18</v>
      </c>
      <c r="F79" s="92">
        <v>19</v>
      </c>
      <c r="G79" s="29">
        <v>17</v>
      </c>
      <c r="H79" s="94"/>
      <c r="I79" s="4"/>
      <c r="J79" s="4"/>
    </row>
    <row r="80" spans="1:12" ht="15.75" thickBot="1" x14ac:dyDescent="0.3">
      <c r="A80" s="83"/>
      <c r="B80" s="185" t="s">
        <v>35</v>
      </c>
      <c r="C80" s="90">
        <v>12</v>
      </c>
      <c r="D80" s="92">
        <v>10</v>
      </c>
      <c r="E80" s="23">
        <v>11</v>
      </c>
      <c r="F80" s="92">
        <v>18</v>
      </c>
      <c r="G80" s="29">
        <v>14</v>
      </c>
      <c r="H80" s="94"/>
      <c r="I80" s="4"/>
      <c r="J80" s="4"/>
    </row>
    <row r="81" spans="1:10" ht="15.75" x14ac:dyDescent="0.25">
      <c r="A81" s="81" t="s">
        <v>21</v>
      </c>
      <c r="B81" s="84" t="s">
        <v>29</v>
      </c>
      <c r="C81" s="90">
        <v>14</v>
      </c>
      <c r="D81" s="92">
        <v>11</v>
      </c>
      <c r="E81" s="23">
        <v>10</v>
      </c>
      <c r="F81" s="92">
        <v>13</v>
      </c>
      <c r="G81" s="29">
        <v>11</v>
      </c>
      <c r="H81" s="90"/>
      <c r="I81" s="4"/>
      <c r="J81" s="4"/>
    </row>
    <row r="82" spans="1:10" x14ac:dyDescent="0.25">
      <c r="A82" s="82"/>
      <c r="B82" s="88" t="s">
        <v>30</v>
      </c>
      <c r="C82" s="90">
        <v>10</v>
      </c>
      <c r="D82" s="92">
        <v>11</v>
      </c>
      <c r="E82" s="23">
        <v>15</v>
      </c>
      <c r="F82" s="92">
        <v>14</v>
      </c>
      <c r="G82" s="29">
        <v>12</v>
      </c>
      <c r="H82" s="90"/>
      <c r="I82" s="4"/>
      <c r="J82" s="4"/>
    </row>
    <row r="83" spans="1:10" x14ac:dyDescent="0.25">
      <c r="B83" s="88" t="s">
        <v>31</v>
      </c>
      <c r="C83" s="90">
        <v>14</v>
      </c>
      <c r="D83" s="92">
        <v>14</v>
      </c>
      <c r="E83" s="23">
        <v>8</v>
      </c>
      <c r="F83" s="92">
        <v>12</v>
      </c>
      <c r="G83" s="29">
        <v>13</v>
      </c>
      <c r="H83" s="90"/>
      <c r="I83" s="4"/>
      <c r="J83" s="4"/>
    </row>
    <row r="84" spans="1:10" x14ac:dyDescent="0.25">
      <c r="B84" s="88" t="s">
        <v>32</v>
      </c>
      <c r="C84" s="90">
        <v>13</v>
      </c>
      <c r="D84" s="92">
        <v>13</v>
      </c>
      <c r="E84" s="23">
        <v>9</v>
      </c>
      <c r="F84" s="92">
        <v>14</v>
      </c>
      <c r="G84" s="29">
        <v>12</v>
      </c>
      <c r="H84" s="90"/>
      <c r="I84" s="4"/>
      <c r="J84" s="4"/>
    </row>
    <row r="85" spans="1:10" x14ac:dyDescent="0.25">
      <c r="B85" s="88" t="s">
        <v>33</v>
      </c>
      <c r="C85" s="90">
        <v>16</v>
      </c>
      <c r="D85" s="92">
        <v>13</v>
      </c>
      <c r="E85" s="23">
        <v>15</v>
      </c>
      <c r="F85" s="92">
        <v>18</v>
      </c>
      <c r="G85" s="29">
        <v>16</v>
      </c>
      <c r="H85" s="90"/>
      <c r="I85" s="4"/>
      <c r="J85" s="4"/>
    </row>
    <row r="86" spans="1:10" x14ac:dyDescent="0.25">
      <c r="B86" s="88" t="s">
        <v>34</v>
      </c>
      <c r="C86" s="90">
        <v>16</v>
      </c>
      <c r="D86" s="92">
        <v>10</v>
      </c>
      <c r="E86" s="23">
        <v>20</v>
      </c>
      <c r="F86" s="92">
        <v>19</v>
      </c>
      <c r="G86" s="29">
        <v>17</v>
      </c>
      <c r="H86" s="90"/>
      <c r="I86" s="4"/>
      <c r="J86" s="4"/>
    </row>
    <row r="87" spans="1:10" ht="15.75" thickBot="1" x14ac:dyDescent="0.3">
      <c r="A87" s="83"/>
      <c r="B87" s="88" t="s">
        <v>35</v>
      </c>
      <c r="C87" s="90">
        <v>14</v>
      </c>
      <c r="D87" s="92">
        <v>12</v>
      </c>
      <c r="E87" s="23">
        <v>12</v>
      </c>
      <c r="F87" s="92">
        <v>17</v>
      </c>
      <c r="G87" s="29">
        <v>16</v>
      </c>
      <c r="H87" s="90"/>
      <c r="I87" s="4"/>
      <c r="J87" s="4"/>
    </row>
    <row r="88" spans="1:10" ht="15.75" x14ac:dyDescent="0.25">
      <c r="A88" s="81" t="s">
        <v>20</v>
      </c>
      <c r="B88" s="184" t="s">
        <v>29</v>
      </c>
      <c r="C88" s="90">
        <v>13</v>
      </c>
      <c r="D88" s="92">
        <v>10</v>
      </c>
      <c r="E88" s="23">
        <v>12</v>
      </c>
      <c r="F88" s="92">
        <v>14</v>
      </c>
      <c r="G88" s="29">
        <v>10</v>
      </c>
      <c r="H88" s="90"/>
      <c r="I88" s="4"/>
      <c r="J88" s="4"/>
    </row>
    <row r="89" spans="1:10" x14ac:dyDescent="0.25">
      <c r="B89" s="185" t="s">
        <v>30</v>
      </c>
      <c r="C89" s="90">
        <v>11</v>
      </c>
      <c r="D89" s="92">
        <v>12</v>
      </c>
      <c r="E89" s="23">
        <v>9</v>
      </c>
      <c r="F89" s="92">
        <v>13</v>
      </c>
      <c r="G89" s="29">
        <v>15</v>
      </c>
      <c r="H89" s="90"/>
      <c r="I89" s="4"/>
      <c r="J89" s="4"/>
    </row>
    <row r="90" spans="1:10" x14ac:dyDescent="0.25">
      <c r="B90" s="185" t="s">
        <v>31</v>
      </c>
      <c r="C90" s="90">
        <v>15</v>
      </c>
      <c r="D90" s="92">
        <v>16</v>
      </c>
      <c r="E90" s="23">
        <v>9</v>
      </c>
      <c r="F90" s="92">
        <v>13</v>
      </c>
      <c r="G90" s="29">
        <v>11</v>
      </c>
      <c r="H90" s="90"/>
      <c r="I90" s="4"/>
      <c r="J90" s="4"/>
    </row>
    <row r="91" spans="1:10" x14ac:dyDescent="0.25">
      <c r="B91" s="185" t="s">
        <v>32</v>
      </c>
      <c r="C91" s="90">
        <v>14</v>
      </c>
      <c r="D91" s="92">
        <v>11</v>
      </c>
      <c r="E91" s="23">
        <v>10</v>
      </c>
      <c r="F91" s="92">
        <v>17</v>
      </c>
      <c r="G91" s="29">
        <v>13</v>
      </c>
      <c r="H91" s="90"/>
      <c r="I91" s="4"/>
      <c r="J91" s="4"/>
    </row>
    <row r="92" spans="1:10" x14ac:dyDescent="0.25">
      <c r="B92" s="185" t="s">
        <v>33</v>
      </c>
      <c r="C92" s="90">
        <v>15</v>
      </c>
      <c r="D92" s="92">
        <v>13</v>
      </c>
      <c r="E92" s="23">
        <v>12</v>
      </c>
      <c r="F92" s="92">
        <v>16</v>
      </c>
      <c r="G92" s="29">
        <v>19</v>
      </c>
      <c r="H92" s="90"/>
      <c r="I92" s="4"/>
      <c r="J92" s="4"/>
    </row>
    <row r="93" spans="1:10" x14ac:dyDescent="0.25">
      <c r="B93" s="185" t="s">
        <v>34</v>
      </c>
      <c r="C93" s="90">
        <v>17</v>
      </c>
      <c r="D93" s="92">
        <v>12</v>
      </c>
      <c r="E93" s="23">
        <v>18</v>
      </c>
      <c r="F93" s="92">
        <v>20</v>
      </c>
      <c r="G93" s="29">
        <v>15</v>
      </c>
      <c r="H93" s="90"/>
      <c r="I93" s="4"/>
      <c r="J93" s="4"/>
    </row>
    <row r="94" spans="1:10" ht="15.75" thickBot="1" x14ac:dyDescent="0.3">
      <c r="A94" s="83"/>
      <c r="B94" s="185" t="s">
        <v>35</v>
      </c>
      <c r="C94" s="90">
        <v>13</v>
      </c>
      <c r="D94" s="92">
        <v>13</v>
      </c>
      <c r="E94" s="23">
        <v>10</v>
      </c>
      <c r="F94" s="92">
        <v>16</v>
      </c>
      <c r="G94" s="29">
        <v>18</v>
      </c>
      <c r="H94" s="90"/>
      <c r="I94" s="4"/>
      <c r="J94" s="4"/>
    </row>
    <row r="95" spans="1:10" ht="15.75" x14ac:dyDescent="0.25">
      <c r="A95" s="81" t="s">
        <v>23</v>
      </c>
      <c r="B95" s="84" t="s">
        <v>29</v>
      </c>
      <c r="C95" s="90">
        <v>11</v>
      </c>
      <c r="D95" s="92">
        <v>11</v>
      </c>
      <c r="E95" s="23">
        <v>15</v>
      </c>
      <c r="F95" s="92">
        <v>16</v>
      </c>
      <c r="G95" s="29">
        <v>11</v>
      </c>
      <c r="H95" s="90"/>
      <c r="I95" s="4"/>
      <c r="J95" s="4"/>
    </row>
    <row r="96" spans="1:10" x14ac:dyDescent="0.25">
      <c r="B96" s="88" t="s">
        <v>30</v>
      </c>
      <c r="C96" s="90">
        <v>12</v>
      </c>
      <c r="D96" s="92">
        <v>13</v>
      </c>
      <c r="E96" s="23">
        <v>10</v>
      </c>
      <c r="F96" s="92">
        <v>12</v>
      </c>
      <c r="G96" s="29">
        <v>14</v>
      </c>
      <c r="H96" s="90"/>
      <c r="I96" s="4"/>
      <c r="J96" s="4"/>
    </row>
    <row r="97" spans="1:10" x14ac:dyDescent="0.25">
      <c r="B97" s="88" t="s">
        <v>31</v>
      </c>
      <c r="C97" s="90">
        <v>14</v>
      </c>
      <c r="D97" s="92">
        <v>19</v>
      </c>
      <c r="E97" s="23">
        <v>12</v>
      </c>
      <c r="F97" s="92">
        <v>15</v>
      </c>
      <c r="G97" s="29">
        <v>12</v>
      </c>
      <c r="H97" s="90"/>
      <c r="I97" s="4"/>
      <c r="J97" s="4"/>
    </row>
    <row r="98" spans="1:10" x14ac:dyDescent="0.25">
      <c r="B98" s="88" t="s">
        <v>32</v>
      </c>
      <c r="C98" s="90">
        <v>15</v>
      </c>
      <c r="D98" s="92">
        <v>12</v>
      </c>
      <c r="E98" s="23">
        <v>11</v>
      </c>
      <c r="F98" s="92">
        <v>18</v>
      </c>
      <c r="G98" s="29">
        <v>12</v>
      </c>
      <c r="H98" s="90"/>
      <c r="I98" s="4"/>
      <c r="J98" s="4"/>
    </row>
    <row r="99" spans="1:10" x14ac:dyDescent="0.25">
      <c r="B99" s="88" t="s">
        <v>33</v>
      </c>
      <c r="C99" s="90">
        <v>16</v>
      </c>
      <c r="D99" s="92">
        <v>14</v>
      </c>
      <c r="E99" s="23">
        <v>19</v>
      </c>
      <c r="F99" s="92">
        <v>22</v>
      </c>
      <c r="G99" s="29">
        <v>17</v>
      </c>
      <c r="H99" s="90"/>
      <c r="I99" s="4"/>
      <c r="J99" s="4"/>
    </row>
    <row r="100" spans="1:10" x14ac:dyDescent="0.25">
      <c r="B100" s="88" t="s">
        <v>34</v>
      </c>
      <c r="C100" s="90">
        <v>15</v>
      </c>
      <c r="D100" s="92">
        <v>11</v>
      </c>
      <c r="E100" s="23">
        <v>15</v>
      </c>
      <c r="F100" s="92">
        <v>17</v>
      </c>
      <c r="G100" s="29">
        <v>19</v>
      </c>
      <c r="H100" s="90"/>
      <c r="I100" s="4"/>
      <c r="J100" s="4"/>
    </row>
    <row r="101" spans="1:10" ht="15.75" thickBot="1" x14ac:dyDescent="0.3">
      <c r="A101" s="83"/>
      <c r="B101" s="88" t="s">
        <v>35</v>
      </c>
      <c r="C101" s="90">
        <v>8</v>
      </c>
      <c r="D101" s="92">
        <v>11</v>
      </c>
      <c r="E101" s="23">
        <v>11</v>
      </c>
      <c r="F101" s="92">
        <v>15</v>
      </c>
      <c r="G101" s="29">
        <v>15</v>
      </c>
      <c r="H101" s="90"/>
      <c r="I101" s="4"/>
      <c r="J101" s="4"/>
    </row>
    <row r="102" spans="1:10" ht="15.75" x14ac:dyDescent="0.25">
      <c r="A102" s="81" t="s">
        <v>24</v>
      </c>
      <c r="B102" s="184" t="s">
        <v>29</v>
      </c>
      <c r="C102" s="90">
        <v>10</v>
      </c>
      <c r="D102" s="92">
        <v>12</v>
      </c>
      <c r="E102" s="23">
        <v>14</v>
      </c>
      <c r="F102" s="92">
        <v>13</v>
      </c>
      <c r="G102" s="29">
        <v>12</v>
      </c>
      <c r="H102" s="90"/>
      <c r="I102" s="4"/>
      <c r="J102" s="4"/>
    </row>
    <row r="103" spans="1:10" x14ac:dyDescent="0.25">
      <c r="B103" s="185" t="s">
        <v>30</v>
      </c>
      <c r="C103" s="90">
        <v>13</v>
      </c>
      <c r="D103" s="92">
        <v>11</v>
      </c>
      <c r="E103" s="23">
        <v>12</v>
      </c>
      <c r="F103" s="92">
        <v>15</v>
      </c>
      <c r="G103" s="29">
        <v>15</v>
      </c>
      <c r="H103" s="90"/>
      <c r="I103" s="4"/>
      <c r="J103" s="4"/>
    </row>
    <row r="104" spans="1:10" x14ac:dyDescent="0.25">
      <c r="B104" s="185" t="s">
        <v>31</v>
      </c>
      <c r="C104" s="90">
        <v>15</v>
      </c>
      <c r="D104" s="92">
        <v>18</v>
      </c>
      <c r="E104" s="23">
        <v>11</v>
      </c>
      <c r="F104" s="92">
        <v>13</v>
      </c>
      <c r="G104" s="29">
        <v>15</v>
      </c>
      <c r="H104" s="90"/>
      <c r="I104" s="4"/>
      <c r="J104" s="4"/>
    </row>
    <row r="105" spans="1:10" x14ac:dyDescent="0.25">
      <c r="B105" s="185" t="s">
        <v>32</v>
      </c>
      <c r="C105" s="90">
        <v>15</v>
      </c>
      <c r="D105" s="92">
        <v>14</v>
      </c>
      <c r="E105" s="23">
        <v>13</v>
      </c>
      <c r="F105" s="92">
        <v>17</v>
      </c>
      <c r="G105" s="29">
        <v>16</v>
      </c>
      <c r="H105" s="90"/>
      <c r="I105" s="4"/>
      <c r="J105" s="4"/>
    </row>
    <row r="106" spans="1:10" x14ac:dyDescent="0.25">
      <c r="B106" s="185" t="s">
        <v>33</v>
      </c>
      <c r="C106" s="90">
        <v>15</v>
      </c>
      <c r="D106" s="92">
        <v>15</v>
      </c>
      <c r="E106" s="23">
        <v>22</v>
      </c>
      <c r="F106" s="92">
        <v>20</v>
      </c>
      <c r="G106" s="29">
        <v>18</v>
      </c>
      <c r="H106" s="90"/>
      <c r="I106" s="4"/>
      <c r="J106" s="4"/>
    </row>
    <row r="107" spans="1:10" x14ac:dyDescent="0.25">
      <c r="B107" s="185" t="s">
        <v>34</v>
      </c>
      <c r="C107" s="90">
        <v>16</v>
      </c>
      <c r="D107" s="92">
        <v>12</v>
      </c>
      <c r="E107" s="23">
        <v>14</v>
      </c>
      <c r="F107" s="92">
        <v>16</v>
      </c>
      <c r="G107" s="29">
        <v>21</v>
      </c>
      <c r="H107" s="90"/>
      <c r="I107" s="4"/>
      <c r="J107" s="4"/>
    </row>
    <row r="108" spans="1:10" ht="15.75" thickBot="1" x14ac:dyDescent="0.3">
      <c r="A108" s="83"/>
      <c r="B108" s="185" t="s">
        <v>35</v>
      </c>
      <c r="C108" s="90">
        <v>10</v>
      </c>
      <c r="D108" s="92">
        <v>11</v>
      </c>
      <c r="E108" s="23">
        <v>10</v>
      </c>
      <c r="F108" s="92">
        <v>16</v>
      </c>
      <c r="G108" s="29">
        <v>17</v>
      </c>
      <c r="H108" s="90"/>
      <c r="I108" s="4"/>
      <c r="J108" s="4"/>
    </row>
    <row r="109" spans="1:10" ht="15.75" x14ac:dyDescent="0.25">
      <c r="A109" s="81" t="s">
        <v>25</v>
      </c>
      <c r="B109" s="84" t="s">
        <v>29</v>
      </c>
      <c r="C109" s="90">
        <v>11</v>
      </c>
      <c r="D109" s="92">
        <v>11</v>
      </c>
      <c r="E109" s="23">
        <v>12</v>
      </c>
      <c r="F109" s="92">
        <v>10</v>
      </c>
      <c r="G109" s="29">
        <v>9</v>
      </c>
      <c r="H109" s="90"/>
      <c r="I109" s="4"/>
      <c r="J109" s="4"/>
    </row>
    <row r="110" spans="1:10" x14ac:dyDescent="0.25">
      <c r="B110" s="88" t="s">
        <v>30</v>
      </c>
      <c r="C110" s="90">
        <v>12</v>
      </c>
      <c r="D110" s="92">
        <v>13</v>
      </c>
      <c r="E110" s="23">
        <v>14</v>
      </c>
      <c r="F110" s="92">
        <v>14</v>
      </c>
      <c r="G110" s="29">
        <v>13</v>
      </c>
      <c r="H110" s="90"/>
      <c r="I110" s="4"/>
      <c r="J110" s="4"/>
    </row>
    <row r="111" spans="1:10" x14ac:dyDescent="0.25">
      <c r="B111" s="88" t="s">
        <v>31</v>
      </c>
      <c r="C111" s="90">
        <v>14</v>
      </c>
      <c r="D111" s="92">
        <v>17</v>
      </c>
      <c r="E111" s="23">
        <v>12</v>
      </c>
      <c r="F111" s="92">
        <v>14</v>
      </c>
      <c r="G111" s="29">
        <v>16</v>
      </c>
      <c r="H111" s="90"/>
      <c r="I111" s="4"/>
      <c r="J111" s="4"/>
    </row>
    <row r="112" spans="1:10" x14ac:dyDescent="0.25">
      <c r="B112" s="88" t="s">
        <v>32</v>
      </c>
      <c r="C112" s="90">
        <v>14</v>
      </c>
      <c r="D112" s="92">
        <v>15</v>
      </c>
      <c r="E112" s="23">
        <v>15</v>
      </c>
      <c r="F112" s="92">
        <v>21</v>
      </c>
      <c r="G112" s="29">
        <v>14</v>
      </c>
      <c r="H112" s="90"/>
      <c r="I112" s="4"/>
      <c r="J112" s="4"/>
    </row>
    <row r="113" spans="1:19" x14ac:dyDescent="0.25">
      <c r="B113" s="88" t="s">
        <v>33</v>
      </c>
      <c r="C113" s="90">
        <v>16</v>
      </c>
      <c r="D113" s="92">
        <v>14</v>
      </c>
      <c r="E113" s="23">
        <v>20</v>
      </c>
      <c r="F113" s="92">
        <v>22</v>
      </c>
      <c r="G113" s="29">
        <v>19</v>
      </c>
      <c r="H113" s="90"/>
      <c r="I113" s="4"/>
      <c r="J113" s="4"/>
    </row>
    <row r="114" spans="1:19" x14ac:dyDescent="0.25">
      <c r="B114" s="88" t="s">
        <v>34</v>
      </c>
      <c r="C114" s="90">
        <v>15</v>
      </c>
      <c r="D114" s="92">
        <v>14</v>
      </c>
      <c r="E114" s="23">
        <v>14</v>
      </c>
      <c r="F114" s="92">
        <v>17</v>
      </c>
      <c r="G114" s="29">
        <v>22</v>
      </c>
      <c r="H114" s="90"/>
      <c r="I114" s="4"/>
      <c r="J114" s="4"/>
    </row>
    <row r="115" spans="1:19" ht="15.75" thickBot="1" x14ac:dyDescent="0.3">
      <c r="A115" s="83"/>
      <c r="B115" s="88" t="s">
        <v>35</v>
      </c>
      <c r="C115" s="90">
        <v>12</v>
      </c>
      <c r="D115" s="92">
        <v>10</v>
      </c>
      <c r="E115" s="23">
        <v>12</v>
      </c>
      <c r="F115" s="92">
        <v>15</v>
      </c>
      <c r="G115" s="29">
        <v>20</v>
      </c>
      <c r="H115" s="90"/>
      <c r="I115" s="4"/>
      <c r="J115" s="4"/>
    </row>
    <row r="116" spans="1:19" ht="15.75" x14ac:dyDescent="0.25">
      <c r="A116" s="81" t="s">
        <v>26</v>
      </c>
      <c r="B116" s="186" t="s">
        <v>29</v>
      </c>
      <c r="C116" s="90">
        <v>12</v>
      </c>
      <c r="D116" s="92">
        <v>10</v>
      </c>
      <c r="E116" s="23">
        <v>13</v>
      </c>
      <c r="F116" s="92">
        <v>11</v>
      </c>
      <c r="G116" s="29">
        <v>8</v>
      </c>
      <c r="H116" s="90"/>
      <c r="I116" s="4"/>
      <c r="J116" s="4"/>
    </row>
    <row r="117" spans="1:19" x14ac:dyDescent="0.25">
      <c r="A117" s="82" t="s">
        <v>27</v>
      </c>
      <c r="B117" s="185" t="s">
        <v>30</v>
      </c>
      <c r="C117" s="90">
        <v>13</v>
      </c>
      <c r="D117" s="92">
        <v>15</v>
      </c>
      <c r="E117" s="23">
        <v>13</v>
      </c>
      <c r="F117" s="92">
        <v>13</v>
      </c>
      <c r="G117" s="29">
        <v>12</v>
      </c>
      <c r="H117" s="90"/>
      <c r="I117" s="4"/>
      <c r="J117" s="4"/>
    </row>
    <row r="118" spans="1:19" x14ac:dyDescent="0.25">
      <c r="B118" s="185" t="s">
        <v>31</v>
      </c>
      <c r="C118" s="90">
        <v>15</v>
      </c>
      <c r="D118" s="92">
        <v>15</v>
      </c>
      <c r="E118" s="23">
        <v>14</v>
      </c>
      <c r="F118" s="92">
        <v>15</v>
      </c>
      <c r="G118" s="29">
        <v>19</v>
      </c>
      <c r="H118" s="90"/>
      <c r="I118" s="4"/>
      <c r="J118" s="4"/>
    </row>
    <row r="119" spans="1:19" x14ac:dyDescent="0.25">
      <c r="B119" s="185" t="s">
        <v>32</v>
      </c>
      <c r="C119" s="90">
        <v>13</v>
      </c>
      <c r="D119" s="92">
        <v>18</v>
      </c>
      <c r="E119" s="23">
        <v>16</v>
      </c>
      <c r="F119" s="92">
        <v>22</v>
      </c>
      <c r="G119" s="29">
        <v>18</v>
      </c>
      <c r="H119" s="90"/>
      <c r="I119" s="4"/>
      <c r="J119" s="4"/>
    </row>
    <row r="120" spans="1:19" x14ac:dyDescent="0.25">
      <c r="B120" s="185" t="s">
        <v>33</v>
      </c>
      <c r="C120" s="90">
        <v>16</v>
      </c>
      <c r="D120" s="92">
        <v>19</v>
      </c>
      <c r="E120" s="23">
        <v>19</v>
      </c>
      <c r="F120" s="92">
        <v>24</v>
      </c>
      <c r="G120" s="29">
        <v>20</v>
      </c>
      <c r="H120" s="90"/>
      <c r="I120" s="4"/>
      <c r="J120" s="4"/>
    </row>
    <row r="121" spans="1:19" x14ac:dyDescent="0.25">
      <c r="B121" s="185" t="s">
        <v>34</v>
      </c>
      <c r="C121" s="90">
        <v>14</v>
      </c>
      <c r="D121" s="92">
        <v>14</v>
      </c>
      <c r="E121" s="23">
        <v>15</v>
      </c>
      <c r="F121" s="92">
        <v>17</v>
      </c>
      <c r="G121" s="29">
        <v>19</v>
      </c>
      <c r="H121" s="90"/>
      <c r="I121" s="4"/>
      <c r="J121" s="4"/>
    </row>
    <row r="122" spans="1:19" ht="15.75" thickBot="1" x14ac:dyDescent="0.3">
      <c r="A122" s="83"/>
      <c r="B122" s="187" t="s">
        <v>35</v>
      </c>
      <c r="C122" s="91">
        <v>13</v>
      </c>
      <c r="D122" s="93">
        <v>11</v>
      </c>
      <c r="E122" s="26">
        <v>15</v>
      </c>
      <c r="F122" s="93">
        <v>19</v>
      </c>
      <c r="G122" s="30">
        <v>18</v>
      </c>
      <c r="H122" s="90"/>
      <c r="I122" s="4"/>
      <c r="J122" s="4"/>
    </row>
    <row r="125" spans="1:19" ht="19.5" thickBot="1" x14ac:dyDescent="0.35">
      <c r="A125" s="53" t="str">
        <f>UPPER(C17)</f>
        <v>CREPA FRESAS Y NUTELLA</v>
      </c>
      <c r="B125" s="105"/>
      <c r="C125" s="106" t="s">
        <v>28</v>
      </c>
      <c r="Q125" s="100" t="s">
        <v>17</v>
      </c>
    </row>
    <row r="126" spans="1:19" ht="16.5" thickBot="1" x14ac:dyDescent="0.3">
      <c r="A126" s="62" t="s">
        <v>0</v>
      </c>
      <c r="B126" s="102" t="s">
        <v>61</v>
      </c>
      <c r="C126" s="102" t="s">
        <v>62</v>
      </c>
      <c r="D126" s="102" t="s">
        <v>63</v>
      </c>
      <c r="E126" s="102" t="s">
        <v>64</v>
      </c>
      <c r="F126" s="102" t="s">
        <v>65</v>
      </c>
      <c r="G126" s="102" t="s">
        <v>66</v>
      </c>
      <c r="H126" s="102" t="s">
        <v>67</v>
      </c>
      <c r="I126" s="102" t="s">
        <v>68</v>
      </c>
      <c r="J126" s="102" t="s">
        <v>69</v>
      </c>
      <c r="K126" s="102" t="s">
        <v>44</v>
      </c>
      <c r="L126" s="102" t="s">
        <v>40</v>
      </c>
      <c r="M126" s="102" t="s">
        <v>39</v>
      </c>
      <c r="N126" s="102" t="s">
        <v>38</v>
      </c>
      <c r="O126" s="102" t="s">
        <v>37</v>
      </c>
      <c r="P126" s="103" t="s">
        <v>36</v>
      </c>
      <c r="Q126" s="85" t="s">
        <v>41</v>
      </c>
      <c r="R126" s="196" t="s">
        <v>42</v>
      </c>
      <c r="S126" s="99" t="s">
        <v>60</v>
      </c>
    </row>
    <row r="127" spans="1:19" x14ac:dyDescent="0.25">
      <c r="A127" s="28" t="s">
        <v>29</v>
      </c>
      <c r="B127" s="23">
        <f>C18</f>
        <v>10</v>
      </c>
      <c r="C127" s="23">
        <f>C25</f>
        <v>11</v>
      </c>
      <c r="D127" s="23">
        <f>C32</f>
        <v>12</v>
      </c>
      <c r="E127" s="23">
        <f>C39</f>
        <v>11</v>
      </c>
      <c r="F127" s="23">
        <f>C46</f>
        <v>11</v>
      </c>
      <c r="G127" s="23">
        <f>C53</f>
        <v>9</v>
      </c>
      <c r="H127" s="23">
        <f>C60</f>
        <v>8</v>
      </c>
      <c r="I127" s="23">
        <f>C67</f>
        <v>11</v>
      </c>
      <c r="J127" s="23">
        <f>C74</f>
        <v>12</v>
      </c>
      <c r="K127" s="23">
        <f>C81</f>
        <v>14</v>
      </c>
      <c r="L127" s="23">
        <f>C88</f>
        <v>13</v>
      </c>
      <c r="M127" s="23">
        <f>C95</f>
        <v>11</v>
      </c>
      <c r="N127" s="23">
        <f>C102</f>
        <v>10</v>
      </c>
      <c r="O127" s="23">
        <f>C109</f>
        <v>11</v>
      </c>
      <c r="P127" s="23">
        <f>C116</f>
        <v>12</v>
      </c>
      <c r="Q127" s="107">
        <f>B161</f>
        <v>11.040234948604992</v>
      </c>
      <c r="R127" s="162">
        <f>C161</f>
        <v>11.066666666666666</v>
      </c>
      <c r="S127" s="108">
        <f>D161</f>
        <v>11.093098384728341</v>
      </c>
    </row>
    <row r="128" spans="1:19" x14ac:dyDescent="0.25">
      <c r="A128" s="28" t="s">
        <v>30</v>
      </c>
      <c r="B128" s="23">
        <f t="shared" ref="B128:B133" si="30">C19</f>
        <v>9</v>
      </c>
      <c r="C128" s="23">
        <f t="shared" ref="C128:C133" si="31">C26</f>
        <v>10</v>
      </c>
      <c r="D128" s="23">
        <f t="shared" ref="D128:D133" si="32">C33</f>
        <v>9</v>
      </c>
      <c r="E128" s="23">
        <f t="shared" ref="E128:E133" si="33">C40</f>
        <v>10</v>
      </c>
      <c r="F128" s="23">
        <f t="shared" ref="F128:F133" si="34">C47</f>
        <v>11</v>
      </c>
      <c r="G128" s="23">
        <f t="shared" ref="G128:G133" si="35">C54</f>
        <v>12</v>
      </c>
      <c r="H128" s="23">
        <f t="shared" ref="H128:H133" si="36">C61</f>
        <v>11</v>
      </c>
      <c r="I128" s="23">
        <f t="shared" ref="I128:I133" si="37">C68</f>
        <v>10</v>
      </c>
      <c r="J128" s="23">
        <f t="shared" ref="J128:J133" si="38">C75</f>
        <v>11</v>
      </c>
      <c r="K128" s="23">
        <f t="shared" ref="K128:K133" si="39">C82</f>
        <v>10</v>
      </c>
      <c r="L128" s="23">
        <f t="shared" ref="L128:L133" si="40">C89</f>
        <v>11</v>
      </c>
      <c r="M128" s="23">
        <f t="shared" ref="M128:M133" si="41">C96</f>
        <v>12</v>
      </c>
      <c r="N128" s="23">
        <f t="shared" ref="N128:N133" si="42">C103</f>
        <v>13</v>
      </c>
      <c r="O128" s="23">
        <f t="shared" ref="O128:O133" si="43">C110</f>
        <v>12</v>
      </c>
      <c r="P128" s="23">
        <f t="shared" ref="P128:P133" si="44">C117</f>
        <v>13</v>
      </c>
      <c r="Q128" s="107">
        <f>H161</f>
        <v>10.858566978193146</v>
      </c>
      <c r="R128" s="162">
        <f>I161</f>
        <v>10.933333333333334</v>
      </c>
      <c r="S128" s="108">
        <f>J161</f>
        <v>11.00809968847352</v>
      </c>
    </row>
    <row r="129" spans="1:41" x14ac:dyDescent="0.25">
      <c r="A129" s="28" t="s">
        <v>31</v>
      </c>
      <c r="B129" s="23">
        <f t="shared" si="30"/>
        <v>11</v>
      </c>
      <c r="C129" s="23">
        <f t="shared" si="31"/>
        <v>12</v>
      </c>
      <c r="D129" s="23">
        <f t="shared" si="32"/>
        <v>13</v>
      </c>
      <c r="E129" s="23">
        <f t="shared" si="33"/>
        <v>12</v>
      </c>
      <c r="F129" s="23">
        <f t="shared" si="34"/>
        <v>13</v>
      </c>
      <c r="G129" s="23">
        <f t="shared" si="35"/>
        <v>12</v>
      </c>
      <c r="H129" s="23">
        <f t="shared" si="36"/>
        <v>14</v>
      </c>
      <c r="I129" s="23">
        <f t="shared" si="37"/>
        <v>16</v>
      </c>
      <c r="J129" s="23">
        <f t="shared" si="38"/>
        <v>15</v>
      </c>
      <c r="K129" s="23">
        <f t="shared" si="39"/>
        <v>14</v>
      </c>
      <c r="L129" s="23">
        <f t="shared" si="40"/>
        <v>15</v>
      </c>
      <c r="M129" s="23">
        <f t="shared" si="41"/>
        <v>14</v>
      </c>
      <c r="N129" s="23">
        <f t="shared" si="42"/>
        <v>15</v>
      </c>
      <c r="O129" s="23">
        <f t="shared" si="43"/>
        <v>14</v>
      </c>
      <c r="P129" s="23">
        <f t="shared" si="44"/>
        <v>15</v>
      </c>
      <c r="Q129" s="107">
        <f>N161</f>
        <v>13.629787992161054</v>
      </c>
      <c r="R129" s="162">
        <f>O161</f>
        <v>13.666666666666666</v>
      </c>
      <c r="S129" s="108">
        <f>P161</f>
        <v>13.703545341172278</v>
      </c>
    </row>
    <row r="130" spans="1:41" x14ac:dyDescent="0.25">
      <c r="A130" s="28" t="s">
        <v>32</v>
      </c>
      <c r="B130" s="23">
        <f t="shared" si="30"/>
        <v>12</v>
      </c>
      <c r="C130" s="23">
        <f t="shared" si="31"/>
        <v>13</v>
      </c>
      <c r="D130" s="23">
        <f t="shared" si="32"/>
        <v>12</v>
      </c>
      <c r="E130" s="23">
        <f t="shared" si="33"/>
        <v>13</v>
      </c>
      <c r="F130" s="23">
        <f t="shared" si="34"/>
        <v>12</v>
      </c>
      <c r="G130" s="23">
        <f t="shared" si="35"/>
        <v>13</v>
      </c>
      <c r="H130" s="23">
        <f t="shared" si="36"/>
        <v>12</v>
      </c>
      <c r="I130" s="23">
        <f t="shared" si="37"/>
        <v>12</v>
      </c>
      <c r="J130" s="23">
        <f t="shared" si="38"/>
        <v>11</v>
      </c>
      <c r="K130" s="23">
        <f t="shared" si="39"/>
        <v>13</v>
      </c>
      <c r="L130" s="23">
        <f t="shared" si="40"/>
        <v>14</v>
      </c>
      <c r="M130" s="23">
        <f t="shared" si="41"/>
        <v>15</v>
      </c>
      <c r="N130" s="23">
        <f t="shared" si="42"/>
        <v>15</v>
      </c>
      <c r="O130" s="23">
        <f t="shared" si="43"/>
        <v>14</v>
      </c>
      <c r="P130" s="23">
        <f t="shared" si="44"/>
        <v>13</v>
      </c>
      <c r="Q130" s="107">
        <f>T161</f>
        <v>12.907185374149659</v>
      </c>
      <c r="R130" s="162">
        <f>U161</f>
        <v>12.933333333333334</v>
      </c>
      <c r="S130" s="108">
        <f>V161</f>
        <v>12.959481292517006</v>
      </c>
    </row>
    <row r="131" spans="1:41" x14ac:dyDescent="0.25">
      <c r="A131" s="28" t="s">
        <v>33</v>
      </c>
      <c r="B131" s="23">
        <f t="shared" si="30"/>
        <v>15</v>
      </c>
      <c r="C131" s="23">
        <f t="shared" si="31"/>
        <v>16</v>
      </c>
      <c r="D131" s="23">
        <f t="shared" si="32"/>
        <v>15</v>
      </c>
      <c r="E131" s="23">
        <f t="shared" si="33"/>
        <v>14</v>
      </c>
      <c r="F131" s="23">
        <f t="shared" si="34"/>
        <v>15</v>
      </c>
      <c r="G131" s="23">
        <f t="shared" si="35"/>
        <v>19</v>
      </c>
      <c r="H131" s="23">
        <f t="shared" si="36"/>
        <v>18</v>
      </c>
      <c r="I131" s="23">
        <f t="shared" si="37"/>
        <v>17</v>
      </c>
      <c r="J131" s="23">
        <f t="shared" si="38"/>
        <v>15</v>
      </c>
      <c r="K131" s="23">
        <f t="shared" si="39"/>
        <v>16</v>
      </c>
      <c r="L131" s="23">
        <f t="shared" si="40"/>
        <v>15</v>
      </c>
      <c r="M131" s="23">
        <f t="shared" si="41"/>
        <v>16</v>
      </c>
      <c r="N131" s="23">
        <f t="shared" si="42"/>
        <v>15</v>
      </c>
      <c r="O131" s="23">
        <f t="shared" si="43"/>
        <v>16</v>
      </c>
      <c r="P131" s="23">
        <f t="shared" si="44"/>
        <v>16</v>
      </c>
      <c r="Q131" s="107">
        <f>Z161</f>
        <v>15.864553990610329</v>
      </c>
      <c r="R131" s="162">
        <f>AA161</f>
        <v>15.866666666666667</v>
      </c>
      <c r="S131" s="108">
        <f>AB161</f>
        <v>15.868779342723004</v>
      </c>
    </row>
    <row r="132" spans="1:41" x14ac:dyDescent="0.25">
      <c r="A132" s="28" t="s">
        <v>34</v>
      </c>
      <c r="B132" s="23">
        <f t="shared" si="30"/>
        <v>14</v>
      </c>
      <c r="C132" s="23">
        <f t="shared" si="31"/>
        <v>15</v>
      </c>
      <c r="D132" s="23">
        <f t="shared" si="32"/>
        <v>14</v>
      </c>
      <c r="E132" s="23">
        <f t="shared" si="33"/>
        <v>15</v>
      </c>
      <c r="F132" s="23">
        <f t="shared" si="34"/>
        <v>18</v>
      </c>
      <c r="G132" s="23">
        <f t="shared" si="35"/>
        <v>17</v>
      </c>
      <c r="H132" s="23">
        <f t="shared" si="36"/>
        <v>14</v>
      </c>
      <c r="I132" s="23">
        <f t="shared" si="37"/>
        <v>17</v>
      </c>
      <c r="J132" s="23">
        <f t="shared" si="38"/>
        <v>15</v>
      </c>
      <c r="K132" s="23">
        <f t="shared" si="39"/>
        <v>16</v>
      </c>
      <c r="L132" s="23">
        <f t="shared" si="40"/>
        <v>17</v>
      </c>
      <c r="M132" s="23">
        <f t="shared" si="41"/>
        <v>15</v>
      </c>
      <c r="N132" s="23">
        <f t="shared" si="42"/>
        <v>16</v>
      </c>
      <c r="O132" s="23">
        <f t="shared" si="43"/>
        <v>15</v>
      </c>
      <c r="P132" s="23">
        <f t="shared" si="44"/>
        <v>14</v>
      </c>
      <c r="Q132" s="107">
        <f>AF161</f>
        <v>15.464404223227751</v>
      </c>
      <c r="R132" s="162">
        <f>AG161</f>
        <v>15.466666666666665</v>
      </c>
      <c r="S132" s="108">
        <f>AH161</f>
        <v>15.468929110105579</v>
      </c>
    </row>
    <row r="133" spans="1:41" ht="15.75" thickBot="1" x14ac:dyDescent="0.3">
      <c r="A133" s="24" t="s">
        <v>35</v>
      </c>
      <c r="B133" s="26">
        <f t="shared" si="30"/>
        <v>10</v>
      </c>
      <c r="C133" s="26">
        <f t="shared" si="31"/>
        <v>11</v>
      </c>
      <c r="D133" s="26">
        <f t="shared" si="32"/>
        <v>12</v>
      </c>
      <c r="E133" s="26">
        <f t="shared" si="33"/>
        <v>11</v>
      </c>
      <c r="F133" s="26">
        <f t="shared" si="34"/>
        <v>12</v>
      </c>
      <c r="G133" s="26">
        <f t="shared" si="35"/>
        <v>9</v>
      </c>
      <c r="H133" s="26">
        <f t="shared" si="36"/>
        <v>10</v>
      </c>
      <c r="I133" s="26">
        <f t="shared" si="37"/>
        <v>11</v>
      </c>
      <c r="J133" s="26">
        <f t="shared" si="38"/>
        <v>12</v>
      </c>
      <c r="K133" s="26">
        <f t="shared" si="39"/>
        <v>14</v>
      </c>
      <c r="L133" s="26">
        <f t="shared" si="40"/>
        <v>13</v>
      </c>
      <c r="M133" s="26">
        <f t="shared" si="41"/>
        <v>8</v>
      </c>
      <c r="N133" s="26">
        <f t="shared" si="42"/>
        <v>10</v>
      </c>
      <c r="O133" s="26">
        <f t="shared" si="43"/>
        <v>12</v>
      </c>
      <c r="P133" s="30">
        <f t="shared" si="44"/>
        <v>13</v>
      </c>
      <c r="Q133" s="113">
        <f>AL161</f>
        <v>11.179123173277663</v>
      </c>
      <c r="R133" s="163">
        <f>AM161</f>
        <v>11.200000000000001</v>
      </c>
      <c r="S133" s="114">
        <f>AN161</f>
        <v>11.220876826722339</v>
      </c>
    </row>
    <row r="135" spans="1:41" ht="15.75" thickBot="1" x14ac:dyDescent="0.3"/>
    <row r="136" spans="1:41" ht="17.25" customHeight="1" thickBot="1" x14ac:dyDescent="0.3">
      <c r="A136" s="109" t="s">
        <v>0</v>
      </c>
      <c r="B136" s="63" t="s">
        <v>43</v>
      </c>
      <c r="C136" s="63" t="s">
        <v>1</v>
      </c>
      <c r="D136" s="63" t="s">
        <v>2</v>
      </c>
      <c r="E136" s="64" t="s">
        <v>3</v>
      </c>
      <c r="G136" s="109" t="s">
        <v>0</v>
      </c>
      <c r="H136" s="63" t="s">
        <v>43</v>
      </c>
      <c r="I136" s="63" t="s">
        <v>1</v>
      </c>
      <c r="J136" s="63" t="s">
        <v>2</v>
      </c>
      <c r="K136" s="64" t="s">
        <v>3</v>
      </c>
      <c r="M136" s="109" t="s">
        <v>0</v>
      </c>
      <c r="N136" s="63" t="s">
        <v>43</v>
      </c>
      <c r="O136" s="63" t="s">
        <v>1</v>
      </c>
      <c r="P136" s="63" t="s">
        <v>2</v>
      </c>
      <c r="Q136" s="64" t="s">
        <v>3</v>
      </c>
      <c r="S136" s="109" t="s">
        <v>0</v>
      </c>
      <c r="T136" s="63" t="s">
        <v>43</v>
      </c>
      <c r="U136" s="63" t="s">
        <v>1</v>
      </c>
      <c r="V136" s="63" t="s">
        <v>2</v>
      </c>
      <c r="W136" s="64" t="s">
        <v>3</v>
      </c>
      <c r="Y136" s="109" t="s">
        <v>0</v>
      </c>
      <c r="Z136" s="63" t="s">
        <v>43</v>
      </c>
      <c r="AA136" s="63" t="s">
        <v>1</v>
      </c>
      <c r="AB136" s="63" t="s">
        <v>2</v>
      </c>
      <c r="AC136" s="64" t="s">
        <v>3</v>
      </c>
      <c r="AE136" s="109" t="s">
        <v>0</v>
      </c>
      <c r="AF136" s="63" t="s">
        <v>43</v>
      </c>
      <c r="AG136" s="63" t="s">
        <v>1</v>
      </c>
      <c r="AH136" s="63" t="s">
        <v>2</v>
      </c>
      <c r="AI136" s="64" t="s">
        <v>3</v>
      </c>
      <c r="AK136" s="109" t="s">
        <v>0</v>
      </c>
      <c r="AL136" s="63" t="s">
        <v>43</v>
      </c>
      <c r="AM136" s="63" t="s">
        <v>1</v>
      </c>
      <c r="AN136" s="63" t="s">
        <v>2</v>
      </c>
      <c r="AO136" s="64" t="s">
        <v>3</v>
      </c>
    </row>
    <row r="137" spans="1:41" ht="17.25" customHeight="1" x14ac:dyDescent="0.25">
      <c r="A137" s="110" t="str">
        <f>CONCATENATE($A$127," #15")</f>
        <v>Lunes #15</v>
      </c>
      <c r="B137" s="4">
        <v>1</v>
      </c>
      <c r="C137" s="23">
        <f>B127</f>
        <v>10</v>
      </c>
      <c r="D137" s="23">
        <f t="shared" ref="D137:D145" si="45">C137^2</f>
        <v>100</v>
      </c>
      <c r="E137" s="29">
        <f t="shared" ref="E137:E145" si="46">B137*C137</f>
        <v>10</v>
      </c>
      <c r="G137" s="110" t="str">
        <f>CONCATENATE($A$128," #15")</f>
        <v>Martes #15</v>
      </c>
      <c r="H137" s="4">
        <v>1</v>
      </c>
      <c r="I137" s="23">
        <f>B128</f>
        <v>9</v>
      </c>
      <c r="J137" s="23">
        <f t="shared" ref="J137:J150" si="47">I137^2</f>
        <v>81</v>
      </c>
      <c r="K137" s="29">
        <f t="shared" ref="K137:K150" si="48">H137*I137</f>
        <v>9</v>
      </c>
      <c r="M137" s="110" t="str">
        <f>CONCATENATE($A$129," #15")</f>
        <v>Miércoles #15</v>
      </c>
      <c r="N137" s="4">
        <v>1</v>
      </c>
      <c r="O137" s="201">
        <f>B129</f>
        <v>11</v>
      </c>
      <c r="P137" s="23">
        <f t="shared" ref="P137:P147" si="49">O137^2</f>
        <v>121</v>
      </c>
      <c r="Q137" s="29">
        <f t="shared" ref="Q137:Q147" si="50">N137*O137</f>
        <v>11</v>
      </c>
      <c r="S137" s="110" t="str">
        <f>CONCATENATE($A$130," #15")</f>
        <v>Jueves #15</v>
      </c>
      <c r="T137" s="4">
        <v>1</v>
      </c>
      <c r="U137" s="201">
        <f>B130</f>
        <v>12</v>
      </c>
      <c r="V137" s="201">
        <f t="shared" ref="V137:V145" si="51">U137^2</f>
        <v>144</v>
      </c>
      <c r="W137" s="29">
        <f t="shared" ref="W137:W145" si="52">T137*U137</f>
        <v>12</v>
      </c>
      <c r="Y137" s="110" t="str">
        <f>CONCATENATE($A$131," #15")</f>
        <v>Viernes #15</v>
      </c>
      <c r="Z137" s="4">
        <v>1</v>
      </c>
      <c r="AA137" s="201">
        <f>B131</f>
        <v>15</v>
      </c>
      <c r="AB137" s="23">
        <f t="shared" ref="AB137:AB145" si="53">AA137^2</f>
        <v>225</v>
      </c>
      <c r="AC137" s="29">
        <f t="shared" ref="AC137:AC145" si="54">Z137*AA137</f>
        <v>15</v>
      </c>
      <c r="AE137" s="110" t="str">
        <f>CONCATENATE($A$132," #15")</f>
        <v>Sábado #15</v>
      </c>
      <c r="AF137" s="4">
        <v>1</v>
      </c>
      <c r="AG137" s="201">
        <f>B132</f>
        <v>14</v>
      </c>
      <c r="AH137" s="23">
        <f t="shared" ref="AH137:AH147" si="55">AG137^2</f>
        <v>196</v>
      </c>
      <c r="AI137" s="29">
        <f t="shared" ref="AI137:AI147" si="56">AF137*AG137</f>
        <v>14</v>
      </c>
      <c r="AK137" s="110" t="str">
        <f>CONCATENATE($A$133," #15")</f>
        <v>Domingo #15</v>
      </c>
      <c r="AL137" s="4">
        <v>1</v>
      </c>
      <c r="AM137" s="201">
        <f>B133</f>
        <v>10</v>
      </c>
      <c r="AN137" s="23">
        <f t="shared" ref="AN137:AN147" si="57">AM137^2</f>
        <v>100</v>
      </c>
      <c r="AO137" s="29">
        <f t="shared" ref="AO137:AO147" si="58">AL137*AM137</f>
        <v>10</v>
      </c>
    </row>
    <row r="138" spans="1:41" ht="17.25" customHeight="1" x14ac:dyDescent="0.25">
      <c r="A138" s="110" t="str">
        <f>CONCATENATE($A$127," #14")</f>
        <v>Lunes #14</v>
      </c>
      <c r="B138" s="4">
        <v>2</v>
      </c>
      <c r="C138" s="23">
        <f>C127</f>
        <v>11</v>
      </c>
      <c r="D138" s="23">
        <f t="shared" si="45"/>
        <v>121</v>
      </c>
      <c r="E138" s="29">
        <f t="shared" si="46"/>
        <v>22</v>
      </c>
      <c r="G138" s="110" t="str">
        <f>CONCATENATE($A$128," #14")</f>
        <v>Martes #14</v>
      </c>
      <c r="H138" s="4">
        <v>2</v>
      </c>
      <c r="I138" s="23">
        <f>C128</f>
        <v>10</v>
      </c>
      <c r="J138" s="23">
        <f t="shared" si="47"/>
        <v>100</v>
      </c>
      <c r="K138" s="29">
        <f t="shared" si="48"/>
        <v>20</v>
      </c>
      <c r="M138" s="110" t="str">
        <f>CONCATENATE($A$129," #14")</f>
        <v>Miércoles #14</v>
      </c>
      <c r="N138" s="4">
        <v>2</v>
      </c>
      <c r="O138" s="201">
        <f>C129</f>
        <v>12</v>
      </c>
      <c r="P138" s="23">
        <f t="shared" si="49"/>
        <v>144</v>
      </c>
      <c r="Q138" s="29">
        <f t="shared" si="50"/>
        <v>24</v>
      </c>
      <c r="S138" s="110" t="str">
        <f>CONCATENATE($A$130," #14")</f>
        <v>Jueves #14</v>
      </c>
      <c r="T138" s="4">
        <v>2</v>
      </c>
      <c r="U138" s="201">
        <f>C130</f>
        <v>13</v>
      </c>
      <c r="V138" s="201">
        <f t="shared" si="51"/>
        <v>169</v>
      </c>
      <c r="W138" s="29">
        <f t="shared" si="52"/>
        <v>26</v>
      </c>
      <c r="Y138" s="110" t="str">
        <f>CONCATENATE($A$131," #14")</f>
        <v>Viernes #14</v>
      </c>
      <c r="Z138" s="4">
        <v>2</v>
      </c>
      <c r="AA138" s="201">
        <f>C131</f>
        <v>16</v>
      </c>
      <c r="AB138" s="23">
        <f t="shared" si="53"/>
        <v>256</v>
      </c>
      <c r="AC138" s="29">
        <f t="shared" si="54"/>
        <v>32</v>
      </c>
      <c r="AE138" s="110" t="str">
        <f>CONCATENATE($A$132," #14")</f>
        <v>Sábado #14</v>
      </c>
      <c r="AF138" s="4">
        <v>2</v>
      </c>
      <c r="AG138" s="201">
        <f>C132</f>
        <v>15</v>
      </c>
      <c r="AH138" s="23">
        <f t="shared" si="55"/>
        <v>225</v>
      </c>
      <c r="AI138" s="29">
        <f t="shared" si="56"/>
        <v>30</v>
      </c>
      <c r="AK138" s="110" t="str">
        <f>CONCATENATE($A$133," #14")</f>
        <v>Domingo #14</v>
      </c>
      <c r="AL138" s="4">
        <v>2</v>
      </c>
      <c r="AM138" s="201">
        <f>C133</f>
        <v>11</v>
      </c>
      <c r="AN138" s="23">
        <f t="shared" si="57"/>
        <v>121</v>
      </c>
      <c r="AO138" s="29">
        <f t="shared" si="58"/>
        <v>22</v>
      </c>
    </row>
    <row r="139" spans="1:41" ht="17.25" customHeight="1" x14ac:dyDescent="0.25">
      <c r="A139" s="110" t="str">
        <f>CONCATENATE($A$127," #13")</f>
        <v>Lunes #13</v>
      </c>
      <c r="B139" s="4">
        <v>3</v>
      </c>
      <c r="C139" s="23">
        <f>D127</f>
        <v>12</v>
      </c>
      <c r="D139" s="23">
        <f t="shared" si="45"/>
        <v>144</v>
      </c>
      <c r="E139" s="29">
        <f t="shared" si="46"/>
        <v>36</v>
      </c>
      <c r="G139" s="110" t="str">
        <f>CONCATENATE($A$128," #13")</f>
        <v>Martes #13</v>
      </c>
      <c r="H139" s="4">
        <v>3</v>
      </c>
      <c r="I139" s="23">
        <f>D128</f>
        <v>9</v>
      </c>
      <c r="J139" s="23">
        <f t="shared" si="47"/>
        <v>81</v>
      </c>
      <c r="K139" s="29">
        <f t="shared" si="48"/>
        <v>27</v>
      </c>
      <c r="M139" s="110" t="str">
        <f>CONCATENATE($A$129," #13")</f>
        <v>Miércoles #13</v>
      </c>
      <c r="N139" s="4">
        <v>3</v>
      </c>
      <c r="O139" s="201">
        <f>D129</f>
        <v>13</v>
      </c>
      <c r="P139" s="23">
        <f t="shared" si="49"/>
        <v>169</v>
      </c>
      <c r="Q139" s="29">
        <f t="shared" si="50"/>
        <v>39</v>
      </c>
      <c r="S139" s="110" t="str">
        <f>CONCATENATE($A$130," #13")</f>
        <v>Jueves #13</v>
      </c>
      <c r="T139" s="4">
        <v>3</v>
      </c>
      <c r="U139" s="201">
        <f>D130</f>
        <v>12</v>
      </c>
      <c r="V139" s="201">
        <f t="shared" si="51"/>
        <v>144</v>
      </c>
      <c r="W139" s="29">
        <f t="shared" si="52"/>
        <v>36</v>
      </c>
      <c r="Y139" s="110" t="str">
        <f>CONCATENATE($A$131," #13")</f>
        <v>Viernes #13</v>
      </c>
      <c r="Z139" s="4">
        <v>3</v>
      </c>
      <c r="AA139" s="201">
        <f>D131</f>
        <v>15</v>
      </c>
      <c r="AB139" s="23">
        <f t="shared" si="53"/>
        <v>225</v>
      </c>
      <c r="AC139" s="29">
        <f t="shared" si="54"/>
        <v>45</v>
      </c>
      <c r="AE139" s="110" t="str">
        <f>CONCATENATE($A$132," #13")</f>
        <v>Sábado #13</v>
      </c>
      <c r="AF139" s="4">
        <v>3</v>
      </c>
      <c r="AG139" s="201">
        <f>D132</f>
        <v>14</v>
      </c>
      <c r="AH139" s="23">
        <f t="shared" si="55"/>
        <v>196</v>
      </c>
      <c r="AI139" s="29">
        <f t="shared" si="56"/>
        <v>42</v>
      </c>
      <c r="AK139" s="110" t="str">
        <f>CONCATENATE($A$133," #13")</f>
        <v>Domingo #13</v>
      </c>
      <c r="AL139" s="4">
        <v>3</v>
      </c>
      <c r="AM139" s="201">
        <f>D133</f>
        <v>12</v>
      </c>
      <c r="AN139" s="23">
        <f t="shared" si="57"/>
        <v>144</v>
      </c>
      <c r="AO139" s="29">
        <f t="shared" si="58"/>
        <v>36</v>
      </c>
    </row>
    <row r="140" spans="1:41" ht="17.25" customHeight="1" x14ac:dyDescent="0.25">
      <c r="A140" s="110" t="str">
        <f>CONCATENATE($A$127," #12")</f>
        <v>Lunes #12</v>
      </c>
      <c r="B140" s="4">
        <v>4</v>
      </c>
      <c r="C140" s="23">
        <f>E127</f>
        <v>11</v>
      </c>
      <c r="D140" s="23">
        <f t="shared" si="45"/>
        <v>121</v>
      </c>
      <c r="E140" s="29">
        <f t="shared" si="46"/>
        <v>44</v>
      </c>
      <c r="G140" s="110" t="str">
        <f>CONCATENATE($A$128," #12")</f>
        <v>Martes #12</v>
      </c>
      <c r="H140" s="4">
        <v>4</v>
      </c>
      <c r="I140" s="23">
        <f>E128</f>
        <v>10</v>
      </c>
      <c r="J140" s="23">
        <f t="shared" si="47"/>
        <v>100</v>
      </c>
      <c r="K140" s="29">
        <f t="shared" si="48"/>
        <v>40</v>
      </c>
      <c r="M140" s="110" t="str">
        <f>CONCATENATE($A$129," #12")</f>
        <v>Miércoles #12</v>
      </c>
      <c r="N140" s="4">
        <v>4</v>
      </c>
      <c r="O140" s="201">
        <f>E129</f>
        <v>12</v>
      </c>
      <c r="P140" s="23">
        <f t="shared" si="49"/>
        <v>144</v>
      </c>
      <c r="Q140" s="29">
        <f t="shared" si="50"/>
        <v>48</v>
      </c>
      <c r="S140" s="110" t="str">
        <f>CONCATENATE($A$130," #12")</f>
        <v>Jueves #12</v>
      </c>
      <c r="T140" s="4">
        <v>4</v>
      </c>
      <c r="U140" s="201">
        <f>E130</f>
        <v>13</v>
      </c>
      <c r="V140" s="201">
        <f t="shared" si="51"/>
        <v>169</v>
      </c>
      <c r="W140" s="29">
        <f t="shared" si="52"/>
        <v>52</v>
      </c>
      <c r="Y140" s="110" t="str">
        <f>CONCATENATE($A$131," #12")</f>
        <v>Viernes #12</v>
      </c>
      <c r="Z140" s="4">
        <v>4</v>
      </c>
      <c r="AA140" s="201">
        <f>E131</f>
        <v>14</v>
      </c>
      <c r="AB140" s="23">
        <f t="shared" si="53"/>
        <v>196</v>
      </c>
      <c r="AC140" s="29">
        <f t="shared" si="54"/>
        <v>56</v>
      </c>
      <c r="AE140" s="110" t="str">
        <f>CONCATENATE($A$132," #12")</f>
        <v>Sábado #12</v>
      </c>
      <c r="AF140" s="4">
        <v>4</v>
      </c>
      <c r="AG140" s="201">
        <f>E132</f>
        <v>15</v>
      </c>
      <c r="AH140" s="23">
        <f t="shared" si="55"/>
        <v>225</v>
      </c>
      <c r="AI140" s="29">
        <f t="shared" si="56"/>
        <v>60</v>
      </c>
      <c r="AK140" s="110" t="str">
        <f>CONCATENATE($A$133," #12")</f>
        <v>Domingo #12</v>
      </c>
      <c r="AL140" s="4">
        <v>4</v>
      </c>
      <c r="AM140" s="201">
        <f>E133</f>
        <v>11</v>
      </c>
      <c r="AN140" s="23">
        <f t="shared" si="57"/>
        <v>121</v>
      </c>
      <c r="AO140" s="29">
        <f t="shared" si="58"/>
        <v>44</v>
      </c>
    </row>
    <row r="141" spans="1:41" ht="17.25" customHeight="1" x14ac:dyDescent="0.25">
      <c r="A141" s="110" t="str">
        <f>CONCATENATE($A$127," #11")</f>
        <v>Lunes #11</v>
      </c>
      <c r="B141" s="4">
        <v>5</v>
      </c>
      <c r="C141" s="23">
        <f>F127</f>
        <v>11</v>
      </c>
      <c r="D141" s="23">
        <f t="shared" si="45"/>
        <v>121</v>
      </c>
      <c r="E141" s="29">
        <f t="shared" si="46"/>
        <v>55</v>
      </c>
      <c r="G141" s="110" t="str">
        <f>CONCATENATE($A$128," #11")</f>
        <v>Martes #11</v>
      </c>
      <c r="H141" s="4">
        <v>5</v>
      </c>
      <c r="I141" s="23">
        <f>F128</f>
        <v>11</v>
      </c>
      <c r="J141" s="23">
        <f t="shared" si="47"/>
        <v>121</v>
      </c>
      <c r="K141" s="29">
        <f t="shared" si="48"/>
        <v>55</v>
      </c>
      <c r="M141" s="110" t="str">
        <f>CONCATENATE($A$129," #11")</f>
        <v>Miércoles #11</v>
      </c>
      <c r="N141" s="4">
        <v>5</v>
      </c>
      <c r="O141" s="201">
        <f>F129</f>
        <v>13</v>
      </c>
      <c r="P141" s="23">
        <f t="shared" si="49"/>
        <v>169</v>
      </c>
      <c r="Q141" s="29">
        <f t="shared" si="50"/>
        <v>65</v>
      </c>
      <c r="S141" s="110" t="str">
        <f>CONCATENATE($A$130," #11")</f>
        <v>Jueves #11</v>
      </c>
      <c r="T141" s="4">
        <v>5</v>
      </c>
      <c r="U141" s="201">
        <f>F130</f>
        <v>12</v>
      </c>
      <c r="V141" s="201">
        <f t="shared" si="51"/>
        <v>144</v>
      </c>
      <c r="W141" s="29">
        <f t="shared" si="52"/>
        <v>60</v>
      </c>
      <c r="Y141" s="110" t="str">
        <f>CONCATENATE($A$131," #11")</f>
        <v>Viernes #11</v>
      </c>
      <c r="Z141" s="4">
        <v>5</v>
      </c>
      <c r="AA141" s="201">
        <f>F131</f>
        <v>15</v>
      </c>
      <c r="AB141" s="23">
        <f t="shared" si="53"/>
        <v>225</v>
      </c>
      <c r="AC141" s="29">
        <f t="shared" si="54"/>
        <v>75</v>
      </c>
      <c r="AE141" s="110" t="str">
        <f>CONCATENATE($A$132," #11")</f>
        <v>Sábado #11</v>
      </c>
      <c r="AF141" s="4">
        <v>5</v>
      </c>
      <c r="AG141" s="201">
        <f>F132</f>
        <v>18</v>
      </c>
      <c r="AH141" s="23">
        <f t="shared" si="55"/>
        <v>324</v>
      </c>
      <c r="AI141" s="29">
        <f t="shared" si="56"/>
        <v>90</v>
      </c>
      <c r="AK141" s="110" t="str">
        <f>CONCATENATE($A$133," #11")</f>
        <v>Domingo #11</v>
      </c>
      <c r="AL141" s="4">
        <v>5</v>
      </c>
      <c r="AM141" s="201">
        <f>F133</f>
        <v>12</v>
      </c>
      <c r="AN141" s="23">
        <f t="shared" si="57"/>
        <v>144</v>
      </c>
      <c r="AO141" s="29">
        <f t="shared" si="58"/>
        <v>60</v>
      </c>
    </row>
    <row r="142" spans="1:41" ht="17.25" customHeight="1" x14ac:dyDescent="0.25">
      <c r="A142" s="110" t="str">
        <f>CONCATENATE($A$127," #10")</f>
        <v>Lunes #10</v>
      </c>
      <c r="B142" s="4">
        <v>6</v>
      </c>
      <c r="C142" s="23">
        <f>G127</f>
        <v>9</v>
      </c>
      <c r="D142" s="23">
        <f t="shared" si="45"/>
        <v>81</v>
      </c>
      <c r="E142" s="29">
        <f t="shared" si="46"/>
        <v>54</v>
      </c>
      <c r="G142" s="110" t="str">
        <f>CONCATENATE($A$128," #10")</f>
        <v>Martes #10</v>
      </c>
      <c r="H142" s="4">
        <v>6</v>
      </c>
      <c r="I142" s="23">
        <f>G128</f>
        <v>12</v>
      </c>
      <c r="J142" s="23">
        <f t="shared" si="47"/>
        <v>144</v>
      </c>
      <c r="K142" s="29">
        <f t="shared" si="48"/>
        <v>72</v>
      </c>
      <c r="M142" s="110" t="str">
        <f>CONCATENATE($A$129," #10")</f>
        <v>Miércoles #10</v>
      </c>
      <c r="N142" s="4">
        <v>6</v>
      </c>
      <c r="O142" s="201">
        <f>G129</f>
        <v>12</v>
      </c>
      <c r="P142" s="23">
        <f t="shared" si="49"/>
        <v>144</v>
      </c>
      <c r="Q142" s="29">
        <f t="shared" si="50"/>
        <v>72</v>
      </c>
      <c r="S142" s="110" t="str">
        <f>CONCATENATE($A$130," #10")</f>
        <v>Jueves #10</v>
      </c>
      <c r="T142" s="4">
        <v>6</v>
      </c>
      <c r="U142" s="201">
        <f>G130</f>
        <v>13</v>
      </c>
      <c r="V142" s="201">
        <f t="shared" si="51"/>
        <v>169</v>
      </c>
      <c r="W142" s="29">
        <f t="shared" si="52"/>
        <v>78</v>
      </c>
      <c r="Y142" s="110" t="str">
        <f>CONCATENATE($A$131," #10")</f>
        <v>Viernes #10</v>
      </c>
      <c r="Z142" s="4">
        <v>6</v>
      </c>
      <c r="AA142" s="201">
        <f>G131</f>
        <v>19</v>
      </c>
      <c r="AB142" s="23">
        <f t="shared" si="53"/>
        <v>361</v>
      </c>
      <c r="AC142" s="29">
        <f t="shared" si="54"/>
        <v>114</v>
      </c>
      <c r="AE142" s="110" t="str">
        <f>CONCATENATE($A$132," #10")</f>
        <v>Sábado #10</v>
      </c>
      <c r="AF142" s="4">
        <v>6</v>
      </c>
      <c r="AG142" s="201">
        <f>G132</f>
        <v>17</v>
      </c>
      <c r="AH142" s="23">
        <f t="shared" si="55"/>
        <v>289</v>
      </c>
      <c r="AI142" s="29">
        <f t="shared" si="56"/>
        <v>102</v>
      </c>
      <c r="AK142" s="110" t="str">
        <f>CONCATENATE($A$133," #10")</f>
        <v>Domingo #10</v>
      </c>
      <c r="AL142" s="4">
        <v>6</v>
      </c>
      <c r="AM142" s="201">
        <f>G133</f>
        <v>9</v>
      </c>
      <c r="AN142" s="23">
        <f t="shared" si="57"/>
        <v>81</v>
      </c>
      <c r="AO142" s="29">
        <f t="shared" si="58"/>
        <v>54</v>
      </c>
    </row>
    <row r="143" spans="1:41" ht="17.25" customHeight="1" x14ac:dyDescent="0.25">
      <c r="A143" s="110" t="str">
        <f>CONCATENATE($A$127," #9")</f>
        <v>Lunes #9</v>
      </c>
      <c r="B143" s="4">
        <v>7</v>
      </c>
      <c r="C143" s="23">
        <f>H127</f>
        <v>8</v>
      </c>
      <c r="D143" s="23">
        <f t="shared" si="45"/>
        <v>64</v>
      </c>
      <c r="E143" s="29">
        <f t="shared" si="46"/>
        <v>56</v>
      </c>
      <c r="G143" s="110" t="str">
        <f>CONCATENATE($A$128," #9")</f>
        <v>Martes #9</v>
      </c>
      <c r="H143" s="4">
        <v>7</v>
      </c>
      <c r="I143" s="23">
        <f>H128</f>
        <v>11</v>
      </c>
      <c r="J143" s="23">
        <f t="shared" si="47"/>
        <v>121</v>
      </c>
      <c r="K143" s="29">
        <f t="shared" si="48"/>
        <v>77</v>
      </c>
      <c r="M143" s="110" t="str">
        <f>CONCATENATE($A$129," #9")</f>
        <v>Miércoles #9</v>
      </c>
      <c r="N143" s="4">
        <v>7</v>
      </c>
      <c r="O143" s="201">
        <f>H129</f>
        <v>14</v>
      </c>
      <c r="P143" s="23">
        <f t="shared" si="49"/>
        <v>196</v>
      </c>
      <c r="Q143" s="29">
        <f t="shared" si="50"/>
        <v>98</v>
      </c>
      <c r="S143" s="110" t="str">
        <f>CONCATENATE($A$130," #9")</f>
        <v>Jueves #9</v>
      </c>
      <c r="T143" s="4">
        <v>7</v>
      </c>
      <c r="U143" s="201">
        <f>H130</f>
        <v>12</v>
      </c>
      <c r="V143" s="201">
        <f t="shared" si="51"/>
        <v>144</v>
      </c>
      <c r="W143" s="29">
        <f t="shared" si="52"/>
        <v>84</v>
      </c>
      <c r="Y143" s="110" t="str">
        <f>CONCATENATE($A$131," #9")</f>
        <v>Viernes #9</v>
      </c>
      <c r="Z143" s="4">
        <v>7</v>
      </c>
      <c r="AA143" s="201">
        <f>H131</f>
        <v>18</v>
      </c>
      <c r="AB143" s="23">
        <f t="shared" si="53"/>
        <v>324</v>
      </c>
      <c r="AC143" s="29">
        <f t="shared" si="54"/>
        <v>126</v>
      </c>
      <c r="AE143" s="110" t="str">
        <f>CONCATENATE($A$132," #9")</f>
        <v>Sábado #9</v>
      </c>
      <c r="AF143" s="4">
        <v>7</v>
      </c>
      <c r="AG143" s="201">
        <f>H132</f>
        <v>14</v>
      </c>
      <c r="AH143" s="23">
        <f t="shared" si="55"/>
        <v>196</v>
      </c>
      <c r="AI143" s="29">
        <f t="shared" si="56"/>
        <v>98</v>
      </c>
      <c r="AK143" s="110" t="str">
        <f>CONCATENATE($A$133," #9")</f>
        <v>Domingo #9</v>
      </c>
      <c r="AL143" s="4">
        <v>7</v>
      </c>
      <c r="AM143" s="201">
        <f>H133</f>
        <v>10</v>
      </c>
      <c r="AN143" s="23">
        <f t="shared" si="57"/>
        <v>100</v>
      </c>
      <c r="AO143" s="29">
        <f t="shared" si="58"/>
        <v>70</v>
      </c>
    </row>
    <row r="144" spans="1:41" ht="17.25" customHeight="1" x14ac:dyDescent="0.25">
      <c r="A144" s="110" t="str">
        <f>CONCATENATE($A$127," #8")</f>
        <v>Lunes #8</v>
      </c>
      <c r="B144" s="4">
        <v>8</v>
      </c>
      <c r="C144" s="23">
        <f>I127</f>
        <v>11</v>
      </c>
      <c r="D144" s="23">
        <f t="shared" si="45"/>
        <v>121</v>
      </c>
      <c r="E144" s="29">
        <f t="shared" si="46"/>
        <v>88</v>
      </c>
      <c r="G144" s="110" t="str">
        <f>CONCATENATE($A$128," #8")</f>
        <v>Martes #8</v>
      </c>
      <c r="H144" s="4">
        <v>8</v>
      </c>
      <c r="I144" s="23">
        <f>I128</f>
        <v>10</v>
      </c>
      <c r="J144" s="23">
        <f t="shared" si="47"/>
        <v>100</v>
      </c>
      <c r="K144" s="29">
        <f t="shared" si="48"/>
        <v>80</v>
      </c>
      <c r="M144" s="110" t="str">
        <f>CONCATENATE($A$129," #8")</f>
        <v>Miércoles #8</v>
      </c>
      <c r="N144" s="4">
        <v>8</v>
      </c>
      <c r="O144" s="201">
        <f>I129</f>
        <v>16</v>
      </c>
      <c r="P144" s="23">
        <f t="shared" si="49"/>
        <v>256</v>
      </c>
      <c r="Q144" s="29">
        <f t="shared" si="50"/>
        <v>128</v>
      </c>
      <c r="S144" s="110" t="str">
        <f>CONCATENATE($A$130," #8")</f>
        <v>Jueves #8</v>
      </c>
      <c r="T144" s="4">
        <v>8</v>
      </c>
      <c r="U144" s="201">
        <f>I130</f>
        <v>12</v>
      </c>
      <c r="V144" s="201">
        <f t="shared" si="51"/>
        <v>144</v>
      </c>
      <c r="W144" s="29">
        <f t="shared" si="52"/>
        <v>96</v>
      </c>
      <c r="Y144" s="110" t="str">
        <f>CONCATENATE($A$131," #8")</f>
        <v>Viernes #8</v>
      </c>
      <c r="Z144" s="4">
        <v>8</v>
      </c>
      <c r="AA144" s="201">
        <f>I131</f>
        <v>17</v>
      </c>
      <c r="AB144" s="23">
        <f t="shared" si="53"/>
        <v>289</v>
      </c>
      <c r="AC144" s="29">
        <f t="shared" si="54"/>
        <v>136</v>
      </c>
      <c r="AE144" s="110" t="str">
        <f>CONCATENATE($A$132," #8")</f>
        <v>Sábado #8</v>
      </c>
      <c r="AF144" s="4">
        <v>8</v>
      </c>
      <c r="AG144" s="201">
        <f>I132</f>
        <v>17</v>
      </c>
      <c r="AH144" s="23">
        <f t="shared" si="55"/>
        <v>289</v>
      </c>
      <c r="AI144" s="29">
        <f t="shared" si="56"/>
        <v>136</v>
      </c>
      <c r="AK144" s="110" t="str">
        <f>CONCATENATE($A$133," #8")</f>
        <v>Domingo #8</v>
      </c>
      <c r="AL144" s="4">
        <v>8</v>
      </c>
      <c r="AM144" s="201">
        <f>I133</f>
        <v>11</v>
      </c>
      <c r="AN144" s="23">
        <f t="shared" si="57"/>
        <v>121</v>
      </c>
      <c r="AO144" s="29">
        <f t="shared" si="58"/>
        <v>88</v>
      </c>
    </row>
    <row r="145" spans="1:41" ht="17.25" customHeight="1" x14ac:dyDescent="0.25">
      <c r="A145" s="110" t="str">
        <f>CONCATENATE($A$127," #7")</f>
        <v>Lunes #7</v>
      </c>
      <c r="B145" s="4">
        <v>9</v>
      </c>
      <c r="C145" s="23">
        <f>J127</f>
        <v>12</v>
      </c>
      <c r="D145" s="23">
        <f t="shared" si="45"/>
        <v>144</v>
      </c>
      <c r="E145" s="29">
        <f t="shared" si="46"/>
        <v>108</v>
      </c>
      <c r="G145" s="110" t="str">
        <f>CONCATENATE($A$128," #7")</f>
        <v>Martes #7</v>
      </c>
      <c r="H145" s="4">
        <v>9</v>
      </c>
      <c r="I145" s="23">
        <f>J128</f>
        <v>11</v>
      </c>
      <c r="J145" s="23">
        <f t="shared" si="47"/>
        <v>121</v>
      </c>
      <c r="K145" s="29">
        <f t="shared" si="48"/>
        <v>99</v>
      </c>
      <c r="M145" s="110" t="str">
        <f>CONCATENATE($A$129," #7")</f>
        <v>Miércoles #7</v>
      </c>
      <c r="N145" s="4">
        <v>9</v>
      </c>
      <c r="O145" s="201">
        <f>J129</f>
        <v>15</v>
      </c>
      <c r="P145" s="23">
        <f t="shared" si="49"/>
        <v>225</v>
      </c>
      <c r="Q145" s="29">
        <f t="shared" si="50"/>
        <v>135</v>
      </c>
      <c r="S145" s="110" t="str">
        <f>CONCATENATE($A$130," #7")</f>
        <v>Jueves #7</v>
      </c>
      <c r="T145" s="4">
        <v>9</v>
      </c>
      <c r="U145" s="201">
        <f>J130</f>
        <v>11</v>
      </c>
      <c r="V145" s="201">
        <f t="shared" si="51"/>
        <v>121</v>
      </c>
      <c r="W145" s="29">
        <f t="shared" si="52"/>
        <v>99</v>
      </c>
      <c r="Y145" s="110" t="str">
        <f>CONCATENATE($A$131," #7")</f>
        <v>Viernes #7</v>
      </c>
      <c r="Z145" s="4">
        <v>9</v>
      </c>
      <c r="AA145" s="201">
        <f>J131</f>
        <v>15</v>
      </c>
      <c r="AB145" s="23">
        <f t="shared" si="53"/>
        <v>225</v>
      </c>
      <c r="AC145" s="29">
        <f t="shared" si="54"/>
        <v>135</v>
      </c>
      <c r="AE145" s="110" t="str">
        <f>CONCATENATE($A$132," #7")</f>
        <v>Sábado #7</v>
      </c>
      <c r="AF145" s="4">
        <v>9</v>
      </c>
      <c r="AG145" s="201">
        <f>J132</f>
        <v>15</v>
      </c>
      <c r="AH145" s="23">
        <f t="shared" si="55"/>
        <v>225</v>
      </c>
      <c r="AI145" s="29">
        <f t="shared" si="56"/>
        <v>135</v>
      </c>
      <c r="AK145" s="110" t="str">
        <f>CONCATENATE($A$133," #7")</f>
        <v>Domingo #7</v>
      </c>
      <c r="AL145" s="4">
        <v>9</v>
      </c>
      <c r="AM145" s="201">
        <f>J133</f>
        <v>12</v>
      </c>
      <c r="AN145" s="23">
        <f t="shared" si="57"/>
        <v>144</v>
      </c>
      <c r="AO145" s="29">
        <f t="shared" si="58"/>
        <v>108</v>
      </c>
    </row>
    <row r="146" spans="1:41" x14ac:dyDescent="0.25">
      <c r="A146" s="110" t="str">
        <f>CONCATENATE($A$127," #6")</f>
        <v>Lunes #6</v>
      </c>
      <c r="B146" s="4">
        <v>10</v>
      </c>
      <c r="C146" s="23">
        <f>K127</f>
        <v>14</v>
      </c>
      <c r="D146" s="23">
        <f>C146^2</f>
        <v>196</v>
      </c>
      <c r="E146" s="29">
        <f>B146*C146</f>
        <v>140</v>
      </c>
      <c r="G146" s="110" t="str">
        <f>CONCATENATE($A$128," #6")</f>
        <v>Martes #6</v>
      </c>
      <c r="H146" s="4">
        <v>10</v>
      </c>
      <c r="I146" s="23">
        <f>K128</f>
        <v>10</v>
      </c>
      <c r="J146" s="23">
        <f t="shared" si="47"/>
        <v>100</v>
      </c>
      <c r="K146" s="29">
        <f t="shared" si="48"/>
        <v>100</v>
      </c>
      <c r="M146" s="110" t="str">
        <f>CONCATENATE($A$129," #6")</f>
        <v>Miércoles #6</v>
      </c>
      <c r="N146" s="4">
        <v>10</v>
      </c>
      <c r="O146" s="201">
        <f>K129</f>
        <v>14</v>
      </c>
      <c r="P146" s="23">
        <f t="shared" si="49"/>
        <v>196</v>
      </c>
      <c r="Q146" s="29">
        <f t="shared" si="50"/>
        <v>140</v>
      </c>
      <c r="S146" s="110" t="str">
        <f>CONCATENATE($A$130," #6")</f>
        <v>Jueves #6</v>
      </c>
      <c r="T146" s="4">
        <v>10</v>
      </c>
      <c r="U146" s="201">
        <f>K130</f>
        <v>13</v>
      </c>
      <c r="V146" s="201">
        <f>U146^2</f>
        <v>169</v>
      </c>
      <c r="W146" s="29">
        <f>T146*U146</f>
        <v>130</v>
      </c>
      <c r="Y146" s="110" t="str">
        <f>CONCATENATE($A$131," #6")</f>
        <v>Viernes #6</v>
      </c>
      <c r="Z146" s="4">
        <v>10</v>
      </c>
      <c r="AA146" s="201">
        <f>K131</f>
        <v>16</v>
      </c>
      <c r="AB146" s="23">
        <f>AA146^2</f>
        <v>256</v>
      </c>
      <c r="AC146" s="29">
        <f>Z146*AA146</f>
        <v>160</v>
      </c>
      <c r="AE146" s="110" t="str">
        <f>CONCATENATE($A$132," #6")</f>
        <v>Sábado #6</v>
      </c>
      <c r="AF146" s="4">
        <v>10</v>
      </c>
      <c r="AG146" s="201">
        <f>K132</f>
        <v>16</v>
      </c>
      <c r="AH146" s="23">
        <f t="shared" si="55"/>
        <v>256</v>
      </c>
      <c r="AI146" s="29">
        <f t="shared" si="56"/>
        <v>160</v>
      </c>
      <c r="AK146" s="110" t="str">
        <f>CONCATENATE($A$133," #6")</f>
        <v>Domingo #6</v>
      </c>
      <c r="AL146" s="4">
        <v>10</v>
      </c>
      <c r="AM146" s="201">
        <f>K133</f>
        <v>14</v>
      </c>
      <c r="AN146" s="23">
        <f t="shared" si="57"/>
        <v>196</v>
      </c>
      <c r="AO146" s="29">
        <f t="shared" si="58"/>
        <v>140</v>
      </c>
    </row>
    <row r="147" spans="1:41" x14ac:dyDescent="0.25">
      <c r="A147" s="110" t="str">
        <f>CONCATENATE($A$127," #5")</f>
        <v>Lunes #5</v>
      </c>
      <c r="B147" s="4">
        <v>11</v>
      </c>
      <c r="C147" s="23">
        <f>L127</f>
        <v>13</v>
      </c>
      <c r="D147" s="23">
        <f t="shared" ref="D147:D151" si="59">C147^2</f>
        <v>169</v>
      </c>
      <c r="E147" s="29">
        <f t="shared" ref="E147:E151" si="60">B147*C147</f>
        <v>143</v>
      </c>
      <c r="G147" s="110" t="str">
        <f>CONCATENATE($A$128," #5")</f>
        <v>Martes #5</v>
      </c>
      <c r="H147" s="4">
        <v>11</v>
      </c>
      <c r="I147" s="23">
        <f>L128</f>
        <v>11</v>
      </c>
      <c r="J147" s="23">
        <f t="shared" si="47"/>
        <v>121</v>
      </c>
      <c r="K147" s="29">
        <f t="shared" si="48"/>
        <v>121</v>
      </c>
      <c r="M147" s="110" t="str">
        <f>CONCATENATE($A$129," #5")</f>
        <v>Miércoles #5</v>
      </c>
      <c r="N147" s="4">
        <v>11</v>
      </c>
      <c r="O147" s="201">
        <f>L129</f>
        <v>15</v>
      </c>
      <c r="P147" s="23">
        <f t="shared" si="49"/>
        <v>225</v>
      </c>
      <c r="Q147" s="29">
        <f t="shared" si="50"/>
        <v>165</v>
      </c>
      <c r="S147" s="110" t="str">
        <f>CONCATENATE($A$130," #5")</f>
        <v>Jueves #5</v>
      </c>
      <c r="T147" s="4">
        <v>11</v>
      </c>
      <c r="U147" s="23">
        <f>L130</f>
        <v>14</v>
      </c>
      <c r="V147" s="23">
        <f t="shared" ref="V147:V151" si="61">U147^2</f>
        <v>196</v>
      </c>
      <c r="W147" s="29">
        <f t="shared" ref="W147:W151" si="62">T147*U147</f>
        <v>154</v>
      </c>
      <c r="Y147" s="110" t="str">
        <f>CONCATENATE($A$131," #5")</f>
        <v>Viernes #5</v>
      </c>
      <c r="Z147" s="4">
        <v>11</v>
      </c>
      <c r="AA147" s="201">
        <f>L131</f>
        <v>15</v>
      </c>
      <c r="AB147" s="23">
        <f t="shared" ref="AB147:AB151" si="63">AA147^2</f>
        <v>225</v>
      </c>
      <c r="AC147" s="29">
        <f t="shared" ref="AC147:AC151" si="64">Z147*AA147</f>
        <v>165</v>
      </c>
      <c r="AE147" s="110" t="str">
        <f>CONCATENATE($A$132," #5")</f>
        <v>Sábado #5</v>
      </c>
      <c r="AF147" s="4">
        <v>11</v>
      </c>
      <c r="AG147" s="201">
        <f>L132</f>
        <v>17</v>
      </c>
      <c r="AH147" s="23">
        <f t="shared" si="55"/>
        <v>289</v>
      </c>
      <c r="AI147" s="29">
        <f t="shared" si="56"/>
        <v>187</v>
      </c>
      <c r="AK147" s="110" t="str">
        <f>CONCATENATE($A$133," #5")</f>
        <v>Domingo #5</v>
      </c>
      <c r="AL147" s="4">
        <v>11</v>
      </c>
      <c r="AM147" s="201">
        <f>L133</f>
        <v>13</v>
      </c>
      <c r="AN147" s="23">
        <f t="shared" si="57"/>
        <v>169</v>
      </c>
      <c r="AO147" s="29">
        <f t="shared" si="58"/>
        <v>143</v>
      </c>
    </row>
    <row r="148" spans="1:41" x14ac:dyDescent="0.25">
      <c r="A148" s="110" t="str">
        <f>CONCATENATE($A$127," #4")</f>
        <v>Lunes #4</v>
      </c>
      <c r="B148" s="4">
        <v>12</v>
      </c>
      <c r="C148" s="23">
        <f>M127</f>
        <v>11</v>
      </c>
      <c r="D148" s="23">
        <f t="shared" si="59"/>
        <v>121</v>
      </c>
      <c r="E148" s="29">
        <f t="shared" si="60"/>
        <v>132</v>
      </c>
      <c r="G148" s="110" t="str">
        <f>CONCATENATE($A$128," #4")</f>
        <v>Martes #4</v>
      </c>
      <c r="H148" s="4">
        <v>12</v>
      </c>
      <c r="I148" s="23">
        <f>M128</f>
        <v>12</v>
      </c>
      <c r="J148" s="23">
        <f t="shared" si="47"/>
        <v>144</v>
      </c>
      <c r="K148" s="29">
        <f t="shared" si="48"/>
        <v>144</v>
      </c>
      <c r="M148" s="110" t="str">
        <f>CONCATENATE($A$129," #4")</f>
        <v>Miércoles #4</v>
      </c>
      <c r="N148" s="4">
        <v>12</v>
      </c>
      <c r="O148" s="201">
        <f>M129</f>
        <v>14</v>
      </c>
      <c r="P148" s="23">
        <f t="shared" ref="P148:P151" si="65">O148^2</f>
        <v>196</v>
      </c>
      <c r="Q148" s="29">
        <f t="shared" ref="Q148:Q151" si="66">N148*O148</f>
        <v>168</v>
      </c>
      <c r="S148" s="110" t="str">
        <f>CONCATENATE($A$130," #4")</f>
        <v>Jueves #4</v>
      </c>
      <c r="T148" s="4">
        <v>12</v>
      </c>
      <c r="U148" s="23">
        <f>M130</f>
        <v>15</v>
      </c>
      <c r="V148" s="23">
        <f t="shared" si="61"/>
        <v>225</v>
      </c>
      <c r="W148" s="29">
        <f t="shared" si="62"/>
        <v>180</v>
      </c>
      <c r="Y148" s="110" t="str">
        <f>CONCATENATE($A$131," #4")</f>
        <v>Viernes #4</v>
      </c>
      <c r="Z148" s="4">
        <v>12</v>
      </c>
      <c r="AA148" s="201">
        <f>M131</f>
        <v>16</v>
      </c>
      <c r="AB148" s="23">
        <f t="shared" si="63"/>
        <v>256</v>
      </c>
      <c r="AC148" s="29">
        <f t="shared" si="64"/>
        <v>192</v>
      </c>
      <c r="AE148" s="110" t="str">
        <f>CONCATENATE($A$132," #4")</f>
        <v>Sábado #4</v>
      </c>
      <c r="AF148" s="4">
        <v>12</v>
      </c>
      <c r="AG148" s="201">
        <f>M132</f>
        <v>15</v>
      </c>
      <c r="AH148" s="23">
        <f t="shared" ref="AH148:AH151" si="67">AG148^2</f>
        <v>225</v>
      </c>
      <c r="AI148" s="29">
        <f t="shared" ref="AI148:AI151" si="68">AF148*AG148</f>
        <v>180</v>
      </c>
      <c r="AK148" s="110" t="str">
        <f>CONCATENATE($A$133," #4")</f>
        <v>Domingo #4</v>
      </c>
      <c r="AL148" s="4">
        <v>12</v>
      </c>
      <c r="AM148" s="23">
        <f>M133</f>
        <v>8</v>
      </c>
      <c r="AN148" s="23">
        <f t="shared" ref="AN148:AN151" si="69">AM148^2</f>
        <v>64</v>
      </c>
      <c r="AO148" s="29">
        <f t="shared" ref="AO148:AO151" si="70">AL148*AM148</f>
        <v>96</v>
      </c>
    </row>
    <row r="149" spans="1:41" x14ac:dyDescent="0.25">
      <c r="A149" s="110" t="str">
        <f>CONCATENATE($A$127," #3")</f>
        <v>Lunes #3</v>
      </c>
      <c r="B149" s="4">
        <v>13</v>
      </c>
      <c r="C149" s="23">
        <f>N127</f>
        <v>10</v>
      </c>
      <c r="D149" s="23">
        <f t="shared" si="59"/>
        <v>100</v>
      </c>
      <c r="E149" s="29">
        <f t="shared" si="60"/>
        <v>130</v>
      </c>
      <c r="G149" s="110" t="str">
        <f>CONCATENATE($A$128," #3")</f>
        <v>Martes #3</v>
      </c>
      <c r="H149" s="4">
        <v>13</v>
      </c>
      <c r="I149" s="23">
        <f>N128</f>
        <v>13</v>
      </c>
      <c r="J149" s="23">
        <f t="shared" si="47"/>
        <v>169</v>
      </c>
      <c r="K149" s="29">
        <f t="shared" si="48"/>
        <v>169</v>
      </c>
      <c r="M149" s="110" t="str">
        <f>CONCATENATE($A$129," #3")</f>
        <v>Miércoles #3</v>
      </c>
      <c r="N149" s="4">
        <v>13</v>
      </c>
      <c r="O149" s="23">
        <f>N129</f>
        <v>15</v>
      </c>
      <c r="P149" s="23">
        <f t="shared" si="65"/>
        <v>225</v>
      </c>
      <c r="Q149" s="29">
        <f t="shared" si="66"/>
        <v>195</v>
      </c>
      <c r="S149" s="110" t="str">
        <f>CONCATENATE($A$130," #3")</f>
        <v>Jueves #3</v>
      </c>
      <c r="T149" s="4">
        <v>13</v>
      </c>
      <c r="U149" s="23">
        <f>N130</f>
        <v>15</v>
      </c>
      <c r="V149" s="23">
        <f t="shared" si="61"/>
        <v>225</v>
      </c>
      <c r="W149" s="29">
        <f t="shared" si="62"/>
        <v>195</v>
      </c>
      <c r="Y149" s="110" t="str">
        <f>CONCATENATE($A$131," #3")</f>
        <v>Viernes #3</v>
      </c>
      <c r="Z149" s="4">
        <v>13</v>
      </c>
      <c r="AA149" s="23">
        <f>N131</f>
        <v>15</v>
      </c>
      <c r="AB149" s="23">
        <f t="shared" si="63"/>
        <v>225</v>
      </c>
      <c r="AC149" s="29">
        <f t="shared" si="64"/>
        <v>195</v>
      </c>
      <c r="AE149" s="110" t="str">
        <f>CONCATENATE($A$132," #3")</f>
        <v>Sábado #3</v>
      </c>
      <c r="AF149" s="4">
        <v>13</v>
      </c>
      <c r="AG149" s="23">
        <f>N132</f>
        <v>16</v>
      </c>
      <c r="AH149" s="23">
        <f t="shared" si="67"/>
        <v>256</v>
      </c>
      <c r="AI149" s="29">
        <f t="shared" si="68"/>
        <v>208</v>
      </c>
      <c r="AK149" s="110" t="str">
        <f>CONCATENATE($A$133," #3")</f>
        <v>Domingo #3</v>
      </c>
      <c r="AL149" s="4">
        <v>13</v>
      </c>
      <c r="AM149" s="23">
        <f>N133</f>
        <v>10</v>
      </c>
      <c r="AN149" s="23">
        <f t="shared" si="69"/>
        <v>100</v>
      </c>
      <c r="AO149" s="29">
        <f t="shared" si="70"/>
        <v>130</v>
      </c>
    </row>
    <row r="150" spans="1:41" x14ac:dyDescent="0.25">
      <c r="A150" s="110" t="str">
        <f>CONCATENATE($A$127," #2")</f>
        <v>Lunes #2</v>
      </c>
      <c r="B150" s="4">
        <v>14</v>
      </c>
      <c r="C150" s="23">
        <f>O127</f>
        <v>11</v>
      </c>
      <c r="D150" s="23">
        <f t="shared" si="59"/>
        <v>121</v>
      </c>
      <c r="E150" s="29">
        <f t="shared" si="60"/>
        <v>154</v>
      </c>
      <c r="G150" s="110" t="str">
        <f>CONCATENATE($A$128," #2")</f>
        <v>Martes #2</v>
      </c>
      <c r="H150" s="4">
        <v>14</v>
      </c>
      <c r="I150" s="23">
        <f>O128</f>
        <v>12</v>
      </c>
      <c r="J150" s="23">
        <f t="shared" si="47"/>
        <v>144</v>
      </c>
      <c r="K150" s="29">
        <f t="shared" si="48"/>
        <v>168</v>
      </c>
      <c r="M150" s="110" t="str">
        <f>CONCATENATE($A$129," #2")</f>
        <v>Miércoles #2</v>
      </c>
      <c r="N150" s="4">
        <v>14</v>
      </c>
      <c r="O150" s="23">
        <f>O129</f>
        <v>14</v>
      </c>
      <c r="P150" s="23">
        <f t="shared" si="65"/>
        <v>196</v>
      </c>
      <c r="Q150" s="29">
        <f t="shared" si="66"/>
        <v>196</v>
      </c>
      <c r="S150" s="110" t="str">
        <f>CONCATENATE($A$130," #2")</f>
        <v>Jueves #2</v>
      </c>
      <c r="T150" s="4">
        <v>14</v>
      </c>
      <c r="U150" s="23">
        <f>O130</f>
        <v>14</v>
      </c>
      <c r="V150" s="23">
        <f t="shared" si="61"/>
        <v>196</v>
      </c>
      <c r="W150" s="29">
        <f t="shared" si="62"/>
        <v>196</v>
      </c>
      <c r="Y150" s="110" t="str">
        <f>CONCATENATE($A$131," #2")</f>
        <v>Viernes #2</v>
      </c>
      <c r="Z150" s="4">
        <v>14</v>
      </c>
      <c r="AA150" s="23">
        <f>O131</f>
        <v>16</v>
      </c>
      <c r="AB150" s="23">
        <f t="shared" si="63"/>
        <v>256</v>
      </c>
      <c r="AC150" s="29">
        <f t="shared" si="64"/>
        <v>224</v>
      </c>
      <c r="AE150" s="110" t="str">
        <f>CONCATENATE($A$132," #2")</f>
        <v>Sábado #2</v>
      </c>
      <c r="AF150" s="4">
        <v>14</v>
      </c>
      <c r="AG150" s="23">
        <f>O132</f>
        <v>15</v>
      </c>
      <c r="AH150" s="23">
        <f t="shared" si="67"/>
        <v>225</v>
      </c>
      <c r="AI150" s="29">
        <f t="shared" si="68"/>
        <v>210</v>
      </c>
      <c r="AK150" s="110" t="str">
        <f>CONCATENATE($A$133," #2")</f>
        <v>Domingo #2</v>
      </c>
      <c r="AL150" s="4">
        <v>14</v>
      </c>
      <c r="AM150" s="23">
        <f>O133</f>
        <v>12</v>
      </c>
      <c r="AN150" s="23">
        <f t="shared" si="69"/>
        <v>144</v>
      </c>
      <c r="AO150" s="29">
        <f t="shared" si="70"/>
        <v>168</v>
      </c>
    </row>
    <row r="151" spans="1:41" ht="15.75" thickBot="1" x14ac:dyDescent="0.3">
      <c r="A151" s="110" t="str">
        <f>CONCATENATE($A$127," #1")</f>
        <v>Lunes #1</v>
      </c>
      <c r="B151" s="4">
        <v>15</v>
      </c>
      <c r="C151" s="23">
        <f>P127</f>
        <v>12</v>
      </c>
      <c r="D151" s="23">
        <f t="shared" si="59"/>
        <v>144</v>
      </c>
      <c r="E151" s="29">
        <f t="shared" si="60"/>
        <v>180</v>
      </c>
      <c r="G151" s="110" t="str">
        <f>CONCATENATE($A$128," #1")</f>
        <v>Martes #1</v>
      </c>
      <c r="H151" s="4">
        <v>15</v>
      </c>
      <c r="I151" s="23">
        <f>P128</f>
        <v>13</v>
      </c>
      <c r="J151" s="23">
        <f t="shared" ref="J151" si="71">I151^2</f>
        <v>169</v>
      </c>
      <c r="K151" s="29">
        <f t="shared" ref="K151" si="72">H151*I151</f>
        <v>195</v>
      </c>
      <c r="M151" s="110" t="str">
        <f>CONCATENATE($A$129," #1")</f>
        <v>Miércoles #1</v>
      </c>
      <c r="N151" s="4">
        <v>15</v>
      </c>
      <c r="O151" s="23">
        <f>P129</f>
        <v>15</v>
      </c>
      <c r="P151" s="23">
        <f t="shared" si="65"/>
        <v>225</v>
      </c>
      <c r="Q151" s="29">
        <f t="shared" si="66"/>
        <v>225</v>
      </c>
      <c r="S151" s="110" t="str">
        <f>CONCATENATE($A$130," #1")</f>
        <v>Jueves #1</v>
      </c>
      <c r="T151" s="4">
        <v>15</v>
      </c>
      <c r="U151" s="23">
        <f>P130</f>
        <v>13</v>
      </c>
      <c r="V151" s="23">
        <f t="shared" si="61"/>
        <v>169</v>
      </c>
      <c r="W151" s="29">
        <f t="shared" si="62"/>
        <v>195</v>
      </c>
      <c r="Y151" s="110" t="str">
        <f>CONCATENATE($A$131," #1")</f>
        <v>Viernes #1</v>
      </c>
      <c r="Z151" s="4">
        <v>15</v>
      </c>
      <c r="AA151" s="23">
        <f>P131</f>
        <v>16</v>
      </c>
      <c r="AB151" s="23">
        <f t="shared" si="63"/>
        <v>256</v>
      </c>
      <c r="AC151" s="29">
        <f t="shared" si="64"/>
        <v>240</v>
      </c>
      <c r="AE151" s="110" t="str">
        <f>CONCATENATE($A$132," #1")</f>
        <v>Sábado #1</v>
      </c>
      <c r="AF151" s="4">
        <v>15</v>
      </c>
      <c r="AG151" s="23">
        <f>P132</f>
        <v>14</v>
      </c>
      <c r="AH151" s="23">
        <f t="shared" si="67"/>
        <v>196</v>
      </c>
      <c r="AI151" s="29">
        <f t="shared" si="68"/>
        <v>210</v>
      </c>
      <c r="AK151" s="110" t="str">
        <f>CONCATENATE($A$133," #1")</f>
        <v>Domingo #1</v>
      </c>
      <c r="AL151" s="4">
        <v>15</v>
      </c>
      <c r="AM151" s="23">
        <f>P133</f>
        <v>13</v>
      </c>
      <c r="AN151" s="23">
        <f t="shared" si="69"/>
        <v>169</v>
      </c>
      <c r="AO151" s="29">
        <f t="shared" si="70"/>
        <v>195</v>
      </c>
    </row>
    <row r="152" spans="1:41" ht="15.75" thickBot="1" x14ac:dyDescent="0.3">
      <c r="A152" s="111"/>
      <c r="B152" s="46">
        <f>SUM(B137:B151)</f>
        <v>120</v>
      </c>
      <c r="C152" s="46">
        <f>SUM(C137:C151)</f>
        <v>166</v>
      </c>
      <c r="D152" s="46">
        <f>SUM(D137:D151)</f>
        <v>1868</v>
      </c>
      <c r="E152" s="47">
        <f>SUM(E137:E151)</f>
        <v>1352</v>
      </c>
      <c r="G152" s="111"/>
      <c r="H152" s="46">
        <f>SUM(H137:H151)</f>
        <v>120</v>
      </c>
      <c r="I152" s="46">
        <f t="shared" ref="I152:K152" si="73">SUM(I137:I151)</f>
        <v>164</v>
      </c>
      <c r="J152" s="46">
        <f t="shared" si="73"/>
        <v>1816</v>
      </c>
      <c r="K152" s="47">
        <f t="shared" si="73"/>
        <v>1376</v>
      </c>
      <c r="M152" s="111"/>
      <c r="N152" s="46">
        <f>SUM(N137:N151)</f>
        <v>120</v>
      </c>
      <c r="O152" s="46">
        <f t="shared" ref="O152:Q152" si="74">SUM(O137:O151)</f>
        <v>205</v>
      </c>
      <c r="P152" s="46">
        <f t="shared" si="74"/>
        <v>2831</v>
      </c>
      <c r="Q152" s="47">
        <f t="shared" si="74"/>
        <v>1709</v>
      </c>
      <c r="S152" s="111"/>
      <c r="T152" s="46">
        <f>SUM(T137:T151)</f>
        <v>120</v>
      </c>
      <c r="U152" s="46">
        <f t="shared" ref="U152:W152" si="75">SUM(U137:U151)</f>
        <v>194</v>
      </c>
      <c r="V152" s="46">
        <f t="shared" si="75"/>
        <v>2528</v>
      </c>
      <c r="W152" s="47">
        <f t="shared" si="75"/>
        <v>1593</v>
      </c>
      <c r="Y152" s="111"/>
      <c r="Z152" s="46">
        <f>SUM(Z137:Z151)</f>
        <v>120</v>
      </c>
      <c r="AA152" s="46">
        <f t="shared" ref="AA152:AC152" si="76">SUM(AA137:AA151)</f>
        <v>238</v>
      </c>
      <c r="AB152" s="46">
        <f t="shared" si="76"/>
        <v>3800</v>
      </c>
      <c r="AC152" s="47">
        <f t="shared" si="76"/>
        <v>1910</v>
      </c>
      <c r="AE152" s="111"/>
      <c r="AF152" s="46">
        <f>SUM(AF137:AF151)</f>
        <v>120</v>
      </c>
      <c r="AG152" s="46">
        <f t="shared" ref="AG152:AI152" si="77">SUM(AG137:AG151)</f>
        <v>232</v>
      </c>
      <c r="AH152" s="46">
        <f t="shared" si="77"/>
        <v>3612</v>
      </c>
      <c r="AI152" s="47">
        <f t="shared" si="77"/>
        <v>1862</v>
      </c>
      <c r="AK152" s="111"/>
      <c r="AL152" s="46">
        <f>SUM(AL137:AL151)</f>
        <v>120</v>
      </c>
      <c r="AM152" s="46">
        <f t="shared" ref="AM152:AO152" si="78">SUM(AM137:AM151)</f>
        <v>168</v>
      </c>
      <c r="AN152" s="46">
        <f t="shared" si="78"/>
        <v>1918</v>
      </c>
      <c r="AO152" s="47">
        <f t="shared" si="78"/>
        <v>1364</v>
      </c>
    </row>
    <row r="153" spans="1:41" ht="15.75" thickTop="1" x14ac:dyDescent="0.25"/>
    <row r="154" spans="1:41" ht="15.75" thickBot="1" x14ac:dyDescent="0.3"/>
    <row r="155" spans="1:41" ht="15.75" thickBot="1" x14ac:dyDescent="0.3">
      <c r="A155" s="65" t="s">
        <v>4</v>
      </c>
      <c r="B155" s="44">
        <f>COUNTA(A137:A151)</f>
        <v>15</v>
      </c>
      <c r="G155" s="65" t="s">
        <v>4</v>
      </c>
      <c r="H155" s="44">
        <f>COUNTA(G137:G151)</f>
        <v>15</v>
      </c>
      <c r="M155" s="65" t="s">
        <v>4</v>
      </c>
      <c r="N155" s="44">
        <f>COUNTA(M137:M151)</f>
        <v>15</v>
      </c>
      <c r="S155" s="65" t="s">
        <v>4</v>
      </c>
      <c r="T155" s="44">
        <f>COUNTA(S137:S151)</f>
        <v>15</v>
      </c>
      <c r="Y155" s="65" t="s">
        <v>4</v>
      </c>
      <c r="Z155" s="44">
        <f>COUNTA(Y137:Y151)</f>
        <v>15</v>
      </c>
      <c r="AE155" s="65" t="s">
        <v>4</v>
      </c>
      <c r="AF155" s="44">
        <f>COUNTA(AE137:AE151)</f>
        <v>15</v>
      </c>
      <c r="AK155" s="65" t="s">
        <v>4</v>
      </c>
      <c r="AL155" s="44">
        <f>COUNTA(AK137:AK151)</f>
        <v>15</v>
      </c>
    </row>
    <row r="156" spans="1:41" ht="15.75" thickBot="1" x14ac:dyDescent="0.3">
      <c r="A156" s="22"/>
      <c r="B156" s="22"/>
      <c r="G156" s="22"/>
      <c r="H156" s="22"/>
      <c r="M156" s="22"/>
      <c r="N156" s="22"/>
      <c r="S156" s="22"/>
      <c r="T156" s="22"/>
      <c r="Y156" s="22"/>
      <c r="Z156" s="22"/>
      <c r="AE156" s="22"/>
      <c r="AF156" s="22"/>
      <c r="AK156" s="22"/>
      <c r="AL156" s="22"/>
    </row>
    <row r="157" spans="1:41" x14ac:dyDescent="0.25">
      <c r="A157" s="66" t="s">
        <v>6</v>
      </c>
      <c r="B157" s="49">
        <f>((C152-(B158*B152))/B155)</f>
        <v>10.855212922173274</v>
      </c>
      <c r="G157" s="66" t="s">
        <v>6</v>
      </c>
      <c r="H157" s="49">
        <f>((I152-(H158*H152))/H155)</f>
        <v>10.335202492211838</v>
      </c>
      <c r="M157" s="66" t="s">
        <v>6</v>
      </c>
      <c r="N157" s="49">
        <f>((O152-(N158*N152))/N155)</f>
        <v>13.37163727062177</v>
      </c>
      <c r="S157" s="66" t="s">
        <v>6</v>
      </c>
      <c r="T157" s="49">
        <f>((U152-(T158*T152))/T155)</f>
        <v>12.724149659863945</v>
      </c>
      <c r="Y157" s="66" t="s">
        <v>6</v>
      </c>
      <c r="Z157" s="49">
        <f>((AA152-(Z158*Z152))/Z155)</f>
        <v>15.849765258215962</v>
      </c>
      <c r="AE157" s="66" t="s">
        <v>6</v>
      </c>
      <c r="AF157" s="49">
        <f>((AG152-(AF158*AF152))/AF155)</f>
        <v>15.448567119155353</v>
      </c>
      <c r="AK157" s="66" t="s">
        <v>6</v>
      </c>
      <c r="AL157" s="49">
        <f>((AM152-(AL158*AL152))/AL155)</f>
        <v>11.032985386221295</v>
      </c>
    </row>
    <row r="158" spans="1:41" ht="15.75" thickBot="1" x14ac:dyDescent="0.3">
      <c r="A158" s="67" t="s">
        <v>7</v>
      </c>
      <c r="B158" s="112">
        <f>((B155*(E152))-(B152*C152))/((B155*D152)-(B152^2))</f>
        <v>2.643171806167401E-2</v>
      </c>
      <c r="G158" s="67" t="s">
        <v>7</v>
      </c>
      <c r="H158" s="112">
        <f>((H155*(K152))-(H152*I152))/((H155*J152)-(H152^2))</f>
        <v>7.476635514018691E-2</v>
      </c>
      <c r="M158" s="67" t="s">
        <v>7</v>
      </c>
      <c r="N158" s="112">
        <f>((N155*(Q152))-(N152*O152))/((N155*P152)-(N152^2))</f>
        <v>3.6878674505611969E-2</v>
      </c>
      <c r="S158" s="67" t="s">
        <v>7</v>
      </c>
      <c r="T158" s="112">
        <f>((T155*(W152))-(T152*U152))/((T155*V152)-(T152^2))</f>
        <v>2.6147959183673471E-2</v>
      </c>
      <c r="Y158" s="67" t="s">
        <v>7</v>
      </c>
      <c r="Z158" s="112">
        <f>((Z155*(AC152))-(Z152*AA152))/((Z155*AB152)-(Z152^2))</f>
        <v>2.112676056338028E-3</v>
      </c>
      <c r="AE158" s="67" t="s">
        <v>7</v>
      </c>
      <c r="AF158" s="112">
        <f>((AF155*(AI152))-(AF152*AG152))/((AF155*AH152)-(AF152^2))</f>
        <v>2.2624434389140274E-3</v>
      </c>
      <c r="AK158" s="67" t="s">
        <v>7</v>
      </c>
      <c r="AL158" s="112">
        <f>((AL155*(AO152))-(AL152*AM152))/((AL155*AN152)-(AL152^2))</f>
        <v>2.0876826722338204E-2</v>
      </c>
    </row>
    <row r="159" spans="1:41" ht="15.75" thickBot="1" x14ac:dyDescent="0.3">
      <c r="A159" s="22"/>
      <c r="B159" s="22"/>
      <c r="G159" s="22"/>
      <c r="H159" s="22"/>
      <c r="M159" s="22"/>
      <c r="N159" s="22"/>
      <c r="S159" s="22"/>
      <c r="T159" s="22"/>
      <c r="Y159" s="22"/>
      <c r="Z159" s="22"/>
      <c r="AE159" s="22"/>
      <c r="AF159" s="22"/>
      <c r="AK159" s="22"/>
      <c r="AL159" s="22"/>
    </row>
    <row r="160" spans="1:41" x14ac:dyDescent="0.25">
      <c r="A160" s="66" t="s">
        <v>11</v>
      </c>
      <c r="B160" s="68">
        <v>7</v>
      </c>
      <c r="C160" s="199">
        <v>8</v>
      </c>
      <c r="D160" s="69">
        <v>9</v>
      </c>
      <c r="G160" s="66" t="s">
        <v>11</v>
      </c>
      <c r="H160" s="68">
        <v>7</v>
      </c>
      <c r="I160" s="197">
        <v>8</v>
      </c>
      <c r="J160" s="69">
        <v>9</v>
      </c>
      <c r="M160" s="66" t="s">
        <v>11</v>
      </c>
      <c r="N160" s="68">
        <v>7</v>
      </c>
      <c r="O160" s="197">
        <v>8</v>
      </c>
      <c r="P160" s="69">
        <v>9</v>
      </c>
      <c r="S160" s="66" t="s">
        <v>11</v>
      </c>
      <c r="T160" s="68">
        <v>7</v>
      </c>
      <c r="U160" s="197">
        <v>8</v>
      </c>
      <c r="V160" s="69">
        <v>9</v>
      </c>
      <c r="Y160" s="66" t="s">
        <v>11</v>
      </c>
      <c r="Z160" s="68">
        <v>7</v>
      </c>
      <c r="AA160" s="197">
        <v>8</v>
      </c>
      <c r="AB160" s="69">
        <v>9</v>
      </c>
      <c r="AE160" s="66" t="s">
        <v>11</v>
      </c>
      <c r="AF160" s="68">
        <v>7</v>
      </c>
      <c r="AG160" s="197">
        <v>8</v>
      </c>
      <c r="AH160" s="69">
        <v>9</v>
      </c>
      <c r="AK160" s="66" t="s">
        <v>11</v>
      </c>
      <c r="AL160" s="68">
        <v>7</v>
      </c>
      <c r="AM160" s="197">
        <v>8</v>
      </c>
      <c r="AN160" s="69">
        <v>9</v>
      </c>
    </row>
    <row r="161" spans="1:40" ht="15.75" thickBot="1" x14ac:dyDescent="0.3">
      <c r="A161" s="45" t="s">
        <v>5</v>
      </c>
      <c r="B161" s="52">
        <f>B157+(B158*B160)</f>
        <v>11.040234948604992</v>
      </c>
      <c r="C161" s="200">
        <f>B157+(B158*C160)</f>
        <v>11.066666666666666</v>
      </c>
      <c r="D161" s="51">
        <f>B157+(B158*D160)</f>
        <v>11.093098384728341</v>
      </c>
      <c r="G161" s="45" t="s">
        <v>5</v>
      </c>
      <c r="H161" s="52">
        <f>H157+(H158*H160)</f>
        <v>10.858566978193146</v>
      </c>
      <c r="I161" s="198">
        <f>H157+(H158*I160)</f>
        <v>10.933333333333334</v>
      </c>
      <c r="J161" s="51">
        <f>H157+(H158*J160)</f>
        <v>11.00809968847352</v>
      </c>
      <c r="M161" s="45" t="s">
        <v>5</v>
      </c>
      <c r="N161" s="52">
        <f>N157+(N158*N160)</f>
        <v>13.629787992161054</v>
      </c>
      <c r="O161" s="198">
        <f>N157+(N158*O160)</f>
        <v>13.666666666666666</v>
      </c>
      <c r="P161" s="51">
        <f>N157+(N158*P160)</f>
        <v>13.703545341172278</v>
      </c>
      <c r="S161" s="45" t="s">
        <v>5</v>
      </c>
      <c r="T161" s="52">
        <f>T157+(T158*T160)</f>
        <v>12.907185374149659</v>
      </c>
      <c r="U161" s="198">
        <f>T157+(T158*U160)</f>
        <v>12.933333333333334</v>
      </c>
      <c r="V161" s="51">
        <f>T157+(T158*V160)</f>
        <v>12.959481292517006</v>
      </c>
      <c r="Y161" s="45" t="s">
        <v>5</v>
      </c>
      <c r="Z161" s="52">
        <f>Z157+(Z158*Z160)</f>
        <v>15.864553990610329</v>
      </c>
      <c r="AA161" s="198">
        <f>Z157+(Z158*AA160)</f>
        <v>15.866666666666667</v>
      </c>
      <c r="AB161" s="51">
        <f>Z157+(Z158*AB160)</f>
        <v>15.868779342723004</v>
      </c>
      <c r="AE161" s="45" t="s">
        <v>5</v>
      </c>
      <c r="AF161" s="52">
        <f>AF157+(AF158*AF160)</f>
        <v>15.464404223227751</v>
      </c>
      <c r="AG161" s="198">
        <f>AF157+(AF158*AG160)</f>
        <v>15.466666666666665</v>
      </c>
      <c r="AH161" s="51">
        <f>AF157+(AF158*AH160)</f>
        <v>15.468929110105579</v>
      </c>
      <c r="AK161" s="45" t="s">
        <v>5</v>
      </c>
      <c r="AL161" s="52">
        <f>AL157+(AL158*AL160)</f>
        <v>11.179123173277663</v>
      </c>
      <c r="AM161" s="198">
        <f>AL157+(AL158*AM160)</f>
        <v>11.200000000000001</v>
      </c>
      <c r="AN161" s="51">
        <f>AL157+(AL158*AN160)</f>
        <v>11.220876826722339</v>
      </c>
    </row>
    <row r="170" spans="1:40" ht="19.5" thickBot="1" x14ac:dyDescent="0.35">
      <c r="A170" s="53" t="str">
        <f>UPPER(D17)</f>
        <v>CREPA DURAZNO CON QUESO</v>
      </c>
      <c r="B170" s="105"/>
      <c r="C170" s="106" t="s">
        <v>28</v>
      </c>
      <c r="Q170" s="100" t="s">
        <v>17</v>
      </c>
    </row>
    <row r="171" spans="1:40" ht="16.5" thickBot="1" x14ac:dyDescent="0.3">
      <c r="A171" s="117" t="s">
        <v>0</v>
      </c>
      <c r="B171" s="102" t="s">
        <v>61</v>
      </c>
      <c r="C171" s="102" t="s">
        <v>62</v>
      </c>
      <c r="D171" s="102" t="s">
        <v>63</v>
      </c>
      <c r="E171" s="102" t="s">
        <v>64</v>
      </c>
      <c r="F171" s="102" t="s">
        <v>65</v>
      </c>
      <c r="G171" s="102" t="s">
        <v>66</v>
      </c>
      <c r="H171" s="102" t="s">
        <v>67</v>
      </c>
      <c r="I171" s="102" t="s">
        <v>68</v>
      </c>
      <c r="J171" s="102" t="s">
        <v>69</v>
      </c>
      <c r="K171" s="102" t="s">
        <v>44</v>
      </c>
      <c r="L171" s="102" t="s">
        <v>40</v>
      </c>
      <c r="M171" s="102" t="s">
        <v>39</v>
      </c>
      <c r="N171" s="102" t="s">
        <v>38</v>
      </c>
      <c r="O171" s="102" t="s">
        <v>37</v>
      </c>
      <c r="P171" s="103" t="s">
        <v>36</v>
      </c>
      <c r="Q171" s="115" t="s">
        <v>41</v>
      </c>
      <c r="R171" s="202" t="s">
        <v>42</v>
      </c>
      <c r="S171" s="116" t="s">
        <v>60</v>
      </c>
    </row>
    <row r="172" spans="1:40" x14ac:dyDescent="0.25">
      <c r="A172" s="28" t="s">
        <v>29</v>
      </c>
      <c r="B172" s="23">
        <f t="shared" ref="B172:B178" si="79">D18</f>
        <v>7</v>
      </c>
      <c r="C172" s="23">
        <f t="shared" ref="C172:C178" si="80">D25</f>
        <v>5</v>
      </c>
      <c r="D172" s="23">
        <f t="shared" ref="D172:D178" si="81">D32</f>
        <v>6</v>
      </c>
      <c r="E172" s="23">
        <f t="shared" ref="E172:E178" si="82">D39</f>
        <v>9</v>
      </c>
      <c r="F172" s="23">
        <f t="shared" ref="F172:F178" si="83">D46</f>
        <v>10</v>
      </c>
      <c r="G172" s="23">
        <f t="shared" ref="G172:G178" si="84">D53</f>
        <v>11</v>
      </c>
      <c r="H172" s="23">
        <f t="shared" ref="H172:H178" si="85">D60</f>
        <v>12</v>
      </c>
      <c r="I172" s="23">
        <f t="shared" ref="I172:I178" si="86">D67</f>
        <v>12</v>
      </c>
      <c r="J172" s="23">
        <f t="shared" ref="J172:J178" si="87">D74</f>
        <v>10</v>
      </c>
      <c r="K172" s="23">
        <f t="shared" ref="K172:K178" si="88">D81</f>
        <v>11</v>
      </c>
      <c r="L172" s="23">
        <f t="shared" ref="L172:L178" si="89">D88</f>
        <v>10</v>
      </c>
      <c r="M172" s="23">
        <f t="shared" ref="M172:M178" si="90">D95</f>
        <v>11</v>
      </c>
      <c r="N172" s="23">
        <f t="shared" ref="N172:N178" si="91">D102</f>
        <v>12</v>
      </c>
      <c r="O172" s="23">
        <f t="shared" ref="O172:O178" si="92">D109</f>
        <v>11</v>
      </c>
      <c r="P172" s="23">
        <f t="shared" ref="P172:P178" si="93">D116</f>
        <v>10</v>
      </c>
      <c r="Q172" s="107">
        <f>B206</f>
        <v>9.6299817184643519</v>
      </c>
      <c r="R172" s="162">
        <f>C206</f>
        <v>9.8000000000000007</v>
      </c>
      <c r="S172" s="108">
        <f>D206</f>
        <v>9.9700182815356495</v>
      </c>
    </row>
    <row r="173" spans="1:40" x14ac:dyDescent="0.25">
      <c r="A173" s="28" t="s">
        <v>30</v>
      </c>
      <c r="B173" s="23">
        <f t="shared" si="79"/>
        <v>9</v>
      </c>
      <c r="C173" s="23">
        <f t="shared" si="80"/>
        <v>11</v>
      </c>
      <c r="D173" s="23">
        <f t="shared" si="81"/>
        <v>12</v>
      </c>
      <c r="E173" s="23">
        <f t="shared" si="82"/>
        <v>11</v>
      </c>
      <c r="F173" s="23">
        <f t="shared" si="83"/>
        <v>14</v>
      </c>
      <c r="G173" s="23">
        <f t="shared" si="84"/>
        <v>14</v>
      </c>
      <c r="H173" s="23">
        <f t="shared" si="85"/>
        <v>14</v>
      </c>
      <c r="I173" s="23">
        <f t="shared" si="86"/>
        <v>13</v>
      </c>
      <c r="J173" s="23">
        <f t="shared" si="87"/>
        <v>12</v>
      </c>
      <c r="K173" s="23">
        <f t="shared" si="88"/>
        <v>11</v>
      </c>
      <c r="L173" s="23">
        <f t="shared" si="89"/>
        <v>12</v>
      </c>
      <c r="M173" s="23">
        <f t="shared" si="90"/>
        <v>13</v>
      </c>
      <c r="N173" s="23">
        <f t="shared" si="91"/>
        <v>11</v>
      </c>
      <c r="O173" s="23">
        <f t="shared" si="92"/>
        <v>13</v>
      </c>
      <c r="P173" s="23">
        <f t="shared" si="93"/>
        <v>15</v>
      </c>
      <c r="Q173" s="107">
        <f>H206</f>
        <v>12.301645787275854</v>
      </c>
      <c r="R173" s="162">
        <f>I206</f>
        <v>12.333333333333334</v>
      </c>
      <c r="S173" s="108">
        <f>J206</f>
        <v>12.365020879390814</v>
      </c>
    </row>
    <row r="174" spans="1:40" x14ac:dyDescent="0.25">
      <c r="A174" s="28" t="s">
        <v>31</v>
      </c>
      <c r="B174" s="23">
        <f t="shared" si="79"/>
        <v>8</v>
      </c>
      <c r="C174" s="23">
        <f t="shared" si="80"/>
        <v>9</v>
      </c>
      <c r="D174" s="23">
        <f t="shared" si="81"/>
        <v>9</v>
      </c>
      <c r="E174" s="23">
        <f t="shared" si="82"/>
        <v>10</v>
      </c>
      <c r="F174" s="23">
        <f t="shared" si="83"/>
        <v>9</v>
      </c>
      <c r="G174" s="23">
        <f t="shared" si="84"/>
        <v>10</v>
      </c>
      <c r="H174" s="23">
        <f t="shared" si="85"/>
        <v>11</v>
      </c>
      <c r="I174" s="23">
        <f t="shared" si="86"/>
        <v>12</v>
      </c>
      <c r="J174" s="23">
        <f t="shared" si="87"/>
        <v>13</v>
      </c>
      <c r="K174" s="23">
        <f t="shared" si="88"/>
        <v>14</v>
      </c>
      <c r="L174" s="23">
        <f t="shared" si="89"/>
        <v>16</v>
      </c>
      <c r="M174" s="23">
        <f t="shared" si="90"/>
        <v>19</v>
      </c>
      <c r="N174" s="23">
        <f t="shared" si="91"/>
        <v>18</v>
      </c>
      <c r="O174" s="23">
        <f t="shared" si="92"/>
        <v>17</v>
      </c>
      <c r="P174" s="23">
        <f t="shared" si="93"/>
        <v>15</v>
      </c>
      <c r="Q174" s="107">
        <f>N206</f>
        <v>12.538602941176471</v>
      </c>
      <c r="R174" s="162">
        <f>O206</f>
        <v>12.666666666666668</v>
      </c>
      <c r="S174" s="108">
        <f>P206</f>
        <v>12.794730392156863</v>
      </c>
    </row>
    <row r="175" spans="1:40" x14ac:dyDescent="0.25">
      <c r="A175" s="28" t="s">
        <v>32</v>
      </c>
      <c r="B175" s="23">
        <f t="shared" si="79"/>
        <v>7</v>
      </c>
      <c r="C175" s="23">
        <f t="shared" si="80"/>
        <v>8</v>
      </c>
      <c r="D175" s="23">
        <f t="shared" si="81"/>
        <v>9</v>
      </c>
      <c r="E175" s="23">
        <f t="shared" si="82"/>
        <v>10</v>
      </c>
      <c r="F175" s="23">
        <f t="shared" si="83"/>
        <v>11</v>
      </c>
      <c r="G175" s="23">
        <f t="shared" si="84"/>
        <v>10</v>
      </c>
      <c r="H175" s="23">
        <f t="shared" si="85"/>
        <v>8</v>
      </c>
      <c r="I175" s="23">
        <f t="shared" si="86"/>
        <v>10</v>
      </c>
      <c r="J175" s="23">
        <f t="shared" si="87"/>
        <v>12</v>
      </c>
      <c r="K175" s="23">
        <f t="shared" si="88"/>
        <v>13</v>
      </c>
      <c r="L175" s="23">
        <f t="shared" si="89"/>
        <v>11</v>
      </c>
      <c r="M175" s="23">
        <f t="shared" si="90"/>
        <v>12</v>
      </c>
      <c r="N175" s="23">
        <f t="shared" si="91"/>
        <v>14</v>
      </c>
      <c r="O175" s="23">
        <f t="shared" si="92"/>
        <v>15</v>
      </c>
      <c r="P175" s="23">
        <f t="shared" si="93"/>
        <v>18</v>
      </c>
      <c r="Q175" s="107">
        <f>T206</f>
        <v>11.044529750479846</v>
      </c>
      <c r="R175" s="162">
        <f>U206</f>
        <v>11.200000000000001</v>
      </c>
      <c r="S175" s="108">
        <f>V206</f>
        <v>11.355470249520154</v>
      </c>
    </row>
    <row r="176" spans="1:40" x14ac:dyDescent="0.25">
      <c r="A176" s="28" t="s">
        <v>33</v>
      </c>
      <c r="B176" s="23">
        <f t="shared" si="79"/>
        <v>11</v>
      </c>
      <c r="C176" s="23">
        <f t="shared" si="80"/>
        <v>10</v>
      </c>
      <c r="D176" s="23">
        <f t="shared" si="81"/>
        <v>11</v>
      </c>
      <c r="E176" s="23">
        <f t="shared" si="82"/>
        <v>13</v>
      </c>
      <c r="F176" s="23">
        <f t="shared" si="83"/>
        <v>15</v>
      </c>
      <c r="G176" s="23">
        <f t="shared" si="84"/>
        <v>12</v>
      </c>
      <c r="H176" s="23">
        <f t="shared" si="85"/>
        <v>10</v>
      </c>
      <c r="I176" s="23">
        <f t="shared" si="86"/>
        <v>12</v>
      </c>
      <c r="J176" s="23">
        <f t="shared" si="87"/>
        <v>15</v>
      </c>
      <c r="K176" s="23">
        <f t="shared" si="88"/>
        <v>13</v>
      </c>
      <c r="L176" s="23">
        <f t="shared" si="89"/>
        <v>13</v>
      </c>
      <c r="M176" s="23">
        <f t="shared" si="90"/>
        <v>14</v>
      </c>
      <c r="N176" s="23">
        <f t="shared" si="91"/>
        <v>15</v>
      </c>
      <c r="O176" s="23">
        <f t="shared" si="92"/>
        <v>14</v>
      </c>
      <c r="P176" s="23">
        <f t="shared" si="93"/>
        <v>19</v>
      </c>
      <c r="Q176" s="107">
        <f>Z206</f>
        <v>13.071749755620726</v>
      </c>
      <c r="R176" s="162">
        <f>AA206</f>
        <v>13.133333333333335</v>
      </c>
      <c r="S176" s="108">
        <f>AB206</f>
        <v>13.194916911045945</v>
      </c>
    </row>
    <row r="177" spans="1:41" x14ac:dyDescent="0.25">
      <c r="A177" s="28" t="s">
        <v>34</v>
      </c>
      <c r="B177" s="23">
        <f t="shared" si="79"/>
        <v>12</v>
      </c>
      <c r="C177" s="23">
        <f t="shared" si="80"/>
        <v>11</v>
      </c>
      <c r="D177" s="23">
        <f t="shared" si="81"/>
        <v>12</v>
      </c>
      <c r="E177" s="23">
        <f t="shared" si="82"/>
        <v>14</v>
      </c>
      <c r="F177" s="23">
        <f t="shared" si="83"/>
        <v>16</v>
      </c>
      <c r="G177" s="23">
        <f t="shared" si="84"/>
        <v>15</v>
      </c>
      <c r="H177" s="23">
        <f t="shared" si="85"/>
        <v>16</v>
      </c>
      <c r="I177" s="23">
        <f t="shared" si="86"/>
        <v>15</v>
      </c>
      <c r="J177" s="23">
        <f t="shared" si="87"/>
        <v>11</v>
      </c>
      <c r="K177" s="23">
        <f t="shared" si="88"/>
        <v>10</v>
      </c>
      <c r="L177" s="23">
        <f t="shared" si="89"/>
        <v>12</v>
      </c>
      <c r="M177" s="23">
        <f t="shared" si="90"/>
        <v>11</v>
      </c>
      <c r="N177" s="23">
        <f t="shared" si="91"/>
        <v>12</v>
      </c>
      <c r="O177" s="23">
        <f t="shared" si="92"/>
        <v>14</v>
      </c>
      <c r="P177" s="23">
        <f t="shared" si="93"/>
        <v>14</v>
      </c>
      <c r="Q177" s="107">
        <f>AF206</f>
        <v>13.004297114794351</v>
      </c>
      <c r="R177" s="162">
        <f>AG206</f>
        <v>12.999999999999998</v>
      </c>
      <c r="S177" s="108">
        <f>AH206</f>
        <v>12.995702885205647</v>
      </c>
    </row>
    <row r="178" spans="1:41" ht="15.75" thickBot="1" x14ac:dyDescent="0.3">
      <c r="A178" s="24" t="s">
        <v>35</v>
      </c>
      <c r="B178" s="26">
        <f t="shared" si="79"/>
        <v>9</v>
      </c>
      <c r="C178" s="26">
        <f t="shared" si="80"/>
        <v>10</v>
      </c>
      <c r="D178" s="26">
        <f t="shared" si="81"/>
        <v>10</v>
      </c>
      <c r="E178" s="26">
        <f t="shared" si="82"/>
        <v>12</v>
      </c>
      <c r="F178" s="26">
        <f t="shared" si="83"/>
        <v>10</v>
      </c>
      <c r="G178" s="26">
        <f t="shared" si="84"/>
        <v>11</v>
      </c>
      <c r="H178" s="26">
        <f t="shared" si="85"/>
        <v>10</v>
      </c>
      <c r="I178" s="26">
        <f t="shared" si="86"/>
        <v>9</v>
      </c>
      <c r="J178" s="26">
        <f t="shared" si="87"/>
        <v>10</v>
      </c>
      <c r="K178" s="26">
        <f t="shared" si="88"/>
        <v>12</v>
      </c>
      <c r="L178" s="26">
        <f t="shared" si="89"/>
        <v>13</v>
      </c>
      <c r="M178" s="26">
        <f t="shared" si="90"/>
        <v>11</v>
      </c>
      <c r="N178" s="26">
        <f t="shared" si="91"/>
        <v>11</v>
      </c>
      <c r="O178" s="26">
        <f t="shared" si="92"/>
        <v>10</v>
      </c>
      <c r="P178" s="30">
        <f t="shared" si="93"/>
        <v>11</v>
      </c>
      <c r="Q178" s="113">
        <f>AL206</f>
        <v>10.565006729475101</v>
      </c>
      <c r="R178" s="163">
        <f>AM206</f>
        <v>10.6</v>
      </c>
      <c r="S178" s="114">
        <f>AN206</f>
        <v>10.6349932705249</v>
      </c>
    </row>
    <row r="180" spans="1:41" ht="15.75" thickBot="1" x14ac:dyDescent="0.3"/>
    <row r="181" spans="1:41" ht="17.25" customHeight="1" thickBot="1" x14ac:dyDescent="0.3">
      <c r="A181" s="118" t="s">
        <v>0</v>
      </c>
      <c r="B181" s="119" t="s">
        <v>43</v>
      </c>
      <c r="C181" s="119" t="s">
        <v>1</v>
      </c>
      <c r="D181" s="119" t="s">
        <v>2</v>
      </c>
      <c r="E181" s="120" t="s">
        <v>3</v>
      </c>
      <c r="G181" s="118" t="s">
        <v>0</v>
      </c>
      <c r="H181" s="119" t="s">
        <v>43</v>
      </c>
      <c r="I181" s="119" t="s">
        <v>1</v>
      </c>
      <c r="J181" s="119" t="s">
        <v>2</v>
      </c>
      <c r="K181" s="120" t="s">
        <v>3</v>
      </c>
      <c r="M181" s="118" t="s">
        <v>0</v>
      </c>
      <c r="N181" s="119" t="s">
        <v>43</v>
      </c>
      <c r="O181" s="119" t="s">
        <v>1</v>
      </c>
      <c r="P181" s="119" t="s">
        <v>2</v>
      </c>
      <c r="Q181" s="120" t="s">
        <v>3</v>
      </c>
      <c r="S181" s="118" t="s">
        <v>0</v>
      </c>
      <c r="T181" s="119" t="s">
        <v>43</v>
      </c>
      <c r="U181" s="119" t="s">
        <v>1</v>
      </c>
      <c r="V181" s="119" t="s">
        <v>2</v>
      </c>
      <c r="W181" s="120" t="s">
        <v>3</v>
      </c>
      <c r="Y181" s="118" t="s">
        <v>0</v>
      </c>
      <c r="Z181" s="119" t="s">
        <v>43</v>
      </c>
      <c r="AA181" s="119" t="s">
        <v>1</v>
      </c>
      <c r="AB181" s="119" t="s">
        <v>2</v>
      </c>
      <c r="AC181" s="120" t="s">
        <v>3</v>
      </c>
      <c r="AE181" s="118" t="s">
        <v>0</v>
      </c>
      <c r="AF181" s="119" t="s">
        <v>43</v>
      </c>
      <c r="AG181" s="119" t="s">
        <v>1</v>
      </c>
      <c r="AH181" s="119" t="s">
        <v>2</v>
      </c>
      <c r="AI181" s="120" t="s">
        <v>3</v>
      </c>
      <c r="AK181" s="118" t="s">
        <v>0</v>
      </c>
      <c r="AL181" s="119" t="s">
        <v>43</v>
      </c>
      <c r="AM181" s="119" t="s">
        <v>1</v>
      </c>
      <c r="AN181" s="119" t="s">
        <v>2</v>
      </c>
      <c r="AO181" s="120" t="s">
        <v>3</v>
      </c>
    </row>
    <row r="182" spans="1:41" ht="17.25" customHeight="1" x14ac:dyDescent="0.25">
      <c r="A182" s="110" t="str">
        <f>CONCATENATE($A$127," #15")</f>
        <v>Lunes #15</v>
      </c>
      <c r="B182" s="4">
        <v>1</v>
      </c>
      <c r="C182" s="23">
        <f>B172</f>
        <v>7</v>
      </c>
      <c r="D182" s="23">
        <f t="shared" ref="D182:D190" si="94">C182^2</f>
        <v>49</v>
      </c>
      <c r="E182" s="29">
        <f t="shared" ref="E182:E190" si="95">B182*C182</f>
        <v>7</v>
      </c>
      <c r="G182" s="110" t="str">
        <f>CONCATENATE($A$128," #15")</f>
        <v>Martes #15</v>
      </c>
      <c r="H182" s="4">
        <v>1</v>
      </c>
      <c r="I182" s="23">
        <f>B173</f>
        <v>9</v>
      </c>
      <c r="J182" s="23">
        <f t="shared" ref="J182:J196" si="96">I182^2</f>
        <v>81</v>
      </c>
      <c r="K182" s="29">
        <f t="shared" ref="K182:K196" si="97">H182*I182</f>
        <v>9</v>
      </c>
      <c r="M182" s="110" t="str">
        <f>CONCATENATE($A$129," #15")</f>
        <v>Miércoles #15</v>
      </c>
      <c r="N182" s="4">
        <v>1</v>
      </c>
      <c r="O182" s="201">
        <f>B174</f>
        <v>8</v>
      </c>
      <c r="P182" s="23">
        <f t="shared" ref="P182:P196" si="98">O182^2</f>
        <v>64</v>
      </c>
      <c r="Q182" s="29">
        <f t="shared" ref="Q182:Q196" si="99">N182*O182</f>
        <v>8</v>
      </c>
      <c r="S182" s="110" t="str">
        <f>CONCATENATE($A$130," #15")</f>
        <v>Jueves #15</v>
      </c>
      <c r="T182" s="4">
        <v>1</v>
      </c>
      <c r="U182" s="201">
        <f>B175</f>
        <v>7</v>
      </c>
      <c r="V182" s="201">
        <f t="shared" ref="V182:V190" si="100">U182^2</f>
        <v>49</v>
      </c>
      <c r="W182" s="29">
        <f t="shared" ref="W182:W190" si="101">T182*U182</f>
        <v>7</v>
      </c>
      <c r="Y182" s="110" t="str">
        <f>CONCATENATE($A$131," #15")</f>
        <v>Viernes #15</v>
      </c>
      <c r="Z182" s="4">
        <v>1</v>
      </c>
      <c r="AA182" s="201">
        <f>B176</f>
        <v>11</v>
      </c>
      <c r="AB182" s="23">
        <f t="shared" ref="AB182:AB190" si="102">AA182^2</f>
        <v>121</v>
      </c>
      <c r="AC182" s="29">
        <f t="shared" ref="AC182:AC190" si="103">Z182*AA182</f>
        <v>11</v>
      </c>
      <c r="AE182" s="110" t="str">
        <f>CONCATENATE($A$132," #15")</f>
        <v>Sábado #15</v>
      </c>
      <c r="AF182" s="4">
        <v>1</v>
      </c>
      <c r="AG182" s="201">
        <f>B177</f>
        <v>12</v>
      </c>
      <c r="AH182" s="23">
        <f t="shared" ref="AH182:AH196" si="104">AG182^2</f>
        <v>144</v>
      </c>
      <c r="AI182" s="29">
        <f t="shared" ref="AI182:AI196" si="105">AF182*AG182</f>
        <v>12</v>
      </c>
      <c r="AK182" s="110" t="str">
        <f>CONCATENATE($A$133," #15")</f>
        <v>Domingo #15</v>
      </c>
      <c r="AL182" s="4">
        <v>1</v>
      </c>
      <c r="AM182" s="201">
        <f>B178</f>
        <v>9</v>
      </c>
      <c r="AN182" s="23">
        <f t="shared" ref="AN182:AN196" si="106">AM182^2</f>
        <v>81</v>
      </c>
      <c r="AO182" s="29">
        <f t="shared" ref="AO182:AO196" si="107">AL182*AM182</f>
        <v>9</v>
      </c>
    </row>
    <row r="183" spans="1:41" ht="17.25" customHeight="1" x14ac:dyDescent="0.25">
      <c r="A183" s="110" t="str">
        <f>CONCATENATE($A$127," #14")</f>
        <v>Lunes #14</v>
      </c>
      <c r="B183" s="4">
        <v>2</v>
      </c>
      <c r="C183" s="23">
        <f>C172</f>
        <v>5</v>
      </c>
      <c r="D183" s="23">
        <f t="shared" si="94"/>
        <v>25</v>
      </c>
      <c r="E183" s="29">
        <f t="shared" si="95"/>
        <v>10</v>
      </c>
      <c r="G183" s="110" t="str">
        <f>CONCATENATE($A$128," #14")</f>
        <v>Martes #14</v>
      </c>
      <c r="H183" s="4">
        <v>2</v>
      </c>
      <c r="I183" s="23">
        <f>C173</f>
        <v>11</v>
      </c>
      <c r="J183" s="23">
        <f t="shared" si="96"/>
        <v>121</v>
      </c>
      <c r="K183" s="29">
        <f t="shared" si="97"/>
        <v>22</v>
      </c>
      <c r="M183" s="110" t="str">
        <f>CONCATENATE($A$129," #14")</f>
        <v>Miércoles #14</v>
      </c>
      <c r="N183" s="4">
        <v>2</v>
      </c>
      <c r="O183" s="201">
        <f>C174</f>
        <v>9</v>
      </c>
      <c r="P183" s="23">
        <f t="shared" si="98"/>
        <v>81</v>
      </c>
      <c r="Q183" s="29">
        <f t="shared" si="99"/>
        <v>18</v>
      </c>
      <c r="S183" s="110" t="str">
        <f>CONCATENATE($A$130," #14")</f>
        <v>Jueves #14</v>
      </c>
      <c r="T183" s="4">
        <v>2</v>
      </c>
      <c r="U183" s="201">
        <f>C175</f>
        <v>8</v>
      </c>
      <c r="V183" s="201">
        <f t="shared" si="100"/>
        <v>64</v>
      </c>
      <c r="W183" s="29">
        <f t="shared" si="101"/>
        <v>16</v>
      </c>
      <c r="Y183" s="110" t="str">
        <f>CONCATENATE($A$131," #14")</f>
        <v>Viernes #14</v>
      </c>
      <c r="Z183" s="4">
        <v>2</v>
      </c>
      <c r="AA183" s="201">
        <f>C176</f>
        <v>10</v>
      </c>
      <c r="AB183" s="23">
        <f t="shared" si="102"/>
        <v>100</v>
      </c>
      <c r="AC183" s="29">
        <f t="shared" si="103"/>
        <v>20</v>
      </c>
      <c r="AE183" s="110" t="str">
        <f>CONCATENATE($A$132," #14")</f>
        <v>Sábado #14</v>
      </c>
      <c r="AF183" s="4">
        <v>2</v>
      </c>
      <c r="AG183" s="201">
        <f>C177</f>
        <v>11</v>
      </c>
      <c r="AH183" s="23">
        <f t="shared" si="104"/>
        <v>121</v>
      </c>
      <c r="AI183" s="29">
        <f t="shared" si="105"/>
        <v>22</v>
      </c>
      <c r="AK183" s="110" t="str">
        <f>CONCATENATE($A$133," #14")</f>
        <v>Domingo #14</v>
      </c>
      <c r="AL183" s="4">
        <v>2</v>
      </c>
      <c r="AM183" s="201">
        <f>C178</f>
        <v>10</v>
      </c>
      <c r="AN183" s="23">
        <f t="shared" si="106"/>
        <v>100</v>
      </c>
      <c r="AO183" s="29">
        <f t="shared" si="107"/>
        <v>20</v>
      </c>
    </row>
    <row r="184" spans="1:41" ht="17.25" customHeight="1" x14ac:dyDescent="0.25">
      <c r="A184" s="110" t="str">
        <f>CONCATENATE($A$127," #13")</f>
        <v>Lunes #13</v>
      </c>
      <c r="B184" s="4">
        <v>3</v>
      </c>
      <c r="C184" s="23">
        <f>D172</f>
        <v>6</v>
      </c>
      <c r="D184" s="23">
        <f t="shared" si="94"/>
        <v>36</v>
      </c>
      <c r="E184" s="29">
        <f t="shared" si="95"/>
        <v>18</v>
      </c>
      <c r="G184" s="110" t="str">
        <f>CONCATENATE($A$128," #13")</f>
        <v>Martes #13</v>
      </c>
      <c r="H184" s="4">
        <v>3</v>
      </c>
      <c r="I184" s="23">
        <f>D173</f>
        <v>12</v>
      </c>
      <c r="J184" s="23">
        <f t="shared" si="96"/>
        <v>144</v>
      </c>
      <c r="K184" s="29">
        <f t="shared" si="97"/>
        <v>36</v>
      </c>
      <c r="M184" s="110" t="str">
        <f>CONCATENATE($A$129," #13")</f>
        <v>Miércoles #13</v>
      </c>
      <c r="N184" s="4">
        <v>3</v>
      </c>
      <c r="O184" s="201">
        <f>D174</f>
        <v>9</v>
      </c>
      <c r="P184" s="23">
        <f t="shared" si="98"/>
        <v>81</v>
      </c>
      <c r="Q184" s="29">
        <f t="shared" si="99"/>
        <v>27</v>
      </c>
      <c r="S184" s="110" t="str">
        <f>CONCATENATE($A$130," #13")</f>
        <v>Jueves #13</v>
      </c>
      <c r="T184" s="4">
        <v>3</v>
      </c>
      <c r="U184" s="201">
        <f>D175</f>
        <v>9</v>
      </c>
      <c r="V184" s="201">
        <f t="shared" si="100"/>
        <v>81</v>
      </c>
      <c r="W184" s="29">
        <f t="shared" si="101"/>
        <v>27</v>
      </c>
      <c r="Y184" s="110" t="str">
        <f>CONCATENATE($A$131," #13")</f>
        <v>Viernes #13</v>
      </c>
      <c r="Z184" s="4">
        <v>3</v>
      </c>
      <c r="AA184" s="201">
        <f>D176</f>
        <v>11</v>
      </c>
      <c r="AB184" s="23">
        <f t="shared" si="102"/>
        <v>121</v>
      </c>
      <c r="AC184" s="29">
        <f t="shared" si="103"/>
        <v>33</v>
      </c>
      <c r="AE184" s="110" t="str">
        <f>CONCATENATE($A$132," #13")</f>
        <v>Sábado #13</v>
      </c>
      <c r="AF184" s="4">
        <v>3</v>
      </c>
      <c r="AG184" s="201">
        <f>D177</f>
        <v>12</v>
      </c>
      <c r="AH184" s="23">
        <f t="shared" si="104"/>
        <v>144</v>
      </c>
      <c r="AI184" s="29">
        <f t="shared" si="105"/>
        <v>36</v>
      </c>
      <c r="AK184" s="110" t="str">
        <f>CONCATENATE($A$133," #13")</f>
        <v>Domingo #13</v>
      </c>
      <c r="AL184" s="4">
        <v>3</v>
      </c>
      <c r="AM184" s="201">
        <f>D178</f>
        <v>10</v>
      </c>
      <c r="AN184" s="23">
        <f t="shared" si="106"/>
        <v>100</v>
      </c>
      <c r="AO184" s="29">
        <f t="shared" si="107"/>
        <v>30</v>
      </c>
    </row>
    <row r="185" spans="1:41" ht="17.25" customHeight="1" x14ac:dyDescent="0.25">
      <c r="A185" s="110" t="str">
        <f>CONCATENATE($A$127," #12")</f>
        <v>Lunes #12</v>
      </c>
      <c r="B185" s="4">
        <v>4</v>
      </c>
      <c r="C185" s="23">
        <f>E172</f>
        <v>9</v>
      </c>
      <c r="D185" s="23">
        <f t="shared" si="94"/>
        <v>81</v>
      </c>
      <c r="E185" s="29">
        <f t="shared" si="95"/>
        <v>36</v>
      </c>
      <c r="G185" s="110" t="str">
        <f>CONCATENATE($A$128," #12")</f>
        <v>Martes #12</v>
      </c>
      <c r="H185" s="4">
        <v>4</v>
      </c>
      <c r="I185" s="23">
        <f>E173</f>
        <v>11</v>
      </c>
      <c r="J185" s="23">
        <f t="shared" si="96"/>
        <v>121</v>
      </c>
      <c r="K185" s="29">
        <f t="shared" si="97"/>
        <v>44</v>
      </c>
      <c r="M185" s="110" t="str">
        <f>CONCATENATE($A$129," #12")</f>
        <v>Miércoles #12</v>
      </c>
      <c r="N185" s="4">
        <v>4</v>
      </c>
      <c r="O185" s="201">
        <f>E174</f>
        <v>10</v>
      </c>
      <c r="P185" s="23">
        <f t="shared" si="98"/>
        <v>100</v>
      </c>
      <c r="Q185" s="29">
        <f t="shared" si="99"/>
        <v>40</v>
      </c>
      <c r="S185" s="110" t="str">
        <f>CONCATENATE($A$130," #12")</f>
        <v>Jueves #12</v>
      </c>
      <c r="T185" s="4">
        <v>4</v>
      </c>
      <c r="U185" s="201">
        <f>E175</f>
        <v>10</v>
      </c>
      <c r="V185" s="201">
        <f t="shared" si="100"/>
        <v>100</v>
      </c>
      <c r="W185" s="29">
        <f t="shared" si="101"/>
        <v>40</v>
      </c>
      <c r="Y185" s="110" t="str">
        <f>CONCATENATE($A$131," #12")</f>
        <v>Viernes #12</v>
      </c>
      <c r="Z185" s="4">
        <v>4</v>
      </c>
      <c r="AA185" s="201">
        <f>E176</f>
        <v>13</v>
      </c>
      <c r="AB185" s="23">
        <f t="shared" si="102"/>
        <v>169</v>
      </c>
      <c r="AC185" s="29">
        <f t="shared" si="103"/>
        <v>52</v>
      </c>
      <c r="AE185" s="110" t="str">
        <f>CONCATENATE($A$132," #12")</f>
        <v>Sábado #12</v>
      </c>
      <c r="AF185" s="4">
        <v>4</v>
      </c>
      <c r="AG185" s="201">
        <f>E177</f>
        <v>14</v>
      </c>
      <c r="AH185" s="23">
        <f t="shared" si="104"/>
        <v>196</v>
      </c>
      <c r="AI185" s="29">
        <f t="shared" si="105"/>
        <v>56</v>
      </c>
      <c r="AK185" s="110" t="str">
        <f>CONCATENATE($A$133," #12")</f>
        <v>Domingo #12</v>
      </c>
      <c r="AL185" s="4">
        <v>4</v>
      </c>
      <c r="AM185" s="201">
        <f>E178</f>
        <v>12</v>
      </c>
      <c r="AN185" s="23">
        <f t="shared" si="106"/>
        <v>144</v>
      </c>
      <c r="AO185" s="29">
        <f t="shared" si="107"/>
        <v>48</v>
      </c>
    </row>
    <row r="186" spans="1:41" ht="17.25" customHeight="1" x14ac:dyDescent="0.25">
      <c r="A186" s="110" t="str">
        <f>CONCATENATE($A$127," #11")</f>
        <v>Lunes #11</v>
      </c>
      <c r="B186" s="4">
        <v>5</v>
      </c>
      <c r="C186" s="23">
        <f>F172</f>
        <v>10</v>
      </c>
      <c r="D186" s="23">
        <f t="shared" si="94"/>
        <v>100</v>
      </c>
      <c r="E186" s="29">
        <f t="shared" si="95"/>
        <v>50</v>
      </c>
      <c r="G186" s="110" t="str">
        <f>CONCATENATE($A$128," #11")</f>
        <v>Martes #11</v>
      </c>
      <c r="H186" s="4">
        <v>5</v>
      </c>
      <c r="I186" s="23">
        <f>F173</f>
        <v>14</v>
      </c>
      <c r="J186" s="23">
        <f t="shared" si="96"/>
        <v>196</v>
      </c>
      <c r="K186" s="29">
        <f t="shared" si="97"/>
        <v>70</v>
      </c>
      <c r="M186" s="110" t="str">
        <f>CONCATENATE($A$129," #11")</f>
        <v>Miércoles #11</v>
      </c>
      <c r="N186" s="4">
        <v>5</v>
      </c>
      <c r="O186" s="201">
        <f>F174</f>
        <v>9</v>
      </c>
      <c r="P186" s="23">
        <f t="shared" si="98"/>
        <v>81</v>
      </c>
      <c r="Q186" s="29">
        <f t="shared" si="99"/>
        <v>45</v>
      </c>
      <c r="S186" s="110" t="str">
        <f>CONCATENATE($A$130," #11")</f>
        <v>Jueves #11</v>
      </c>
      <c r="T186" s="4">
        <v>5</v>
      </c>
      <c r="U186" s="201">
        <f>F175</f>
        <v>11</v>
      </c>
      <c r="V186" s="201">
        <f t="shared" si="100"/>
        <v>121</v>
      </c>
      <c r="W186" s="29">
        <f t="shared" si="101"/>
        <v>55</v>
      </c>
      <c r="Y186" s="110" t="str">
        <f>CONCATENATE($A$131," #11")</f>
        <v>Viernes #11</v>
      </c>
      <c r="Z186" s="4">
        <v>5</v>
      </c>
      <c r="AA186" s="201">
        <f>F176</f>
        <v>15</v>
      </c>
      <c r="AB186" s="23">
        <f t="shared" si="102"/>
        <v>225</v>
      </c>
      <c r="AC186" s="29">
        <f t="shared" si="103"/>
        <v>75</v>
      </c>
      <c r="AE186" s="110" t="str">
        <f>CONCATENATE($A$132," #11")</f>
        <v>Sábado #11</v>
      </c>
      <c r="AF186" s="4">
        <v>5</v>
      </c>
      <c r="AG186" s="201">
        <f>F177</f>
        <v>16</v>
      </c>
      <c r="AH186" s="23">
        <f t="shared" si="104"/>
        <v>256</v>
      </c>
      <c r="AI186" s="29">
        <f t="shared" si="105"/>
        <v>80</v>
      </c>
      <c r="AK186" s="110" t="str">
        <f>CONCATENATE($A$133," #11")</f>
        <v>Domingo #11</v>
      </c>
      <c r="AL186" s="4">
        <v>5</v>
      </c>
      <c r="AM186" s="201">
        <f>F178</f>
        <v>10</v>
      </c>
      <c r="AN186" s="23">
        <f t="shared" si="106"/>
        <v>100</v>
      </c>
      <c r="AO186" s="29">
        <f t="shared" si="107"/>
        <v>50</v>
      </c>
    </row>
    <row r="187" spans="1:41" ht="17.25" customHeight="1" x14ac:dyDescent="0.25">
      <c r="A187" s="110" t="str">
        <f>CONCATENATE($A$127," #10")</f>
        <v>Lunes #10</v>
      </c>
      <c r="B187" s="4">
        <v>6</v>
      </c>
      <c r="C187" s="23">
        <f>G172</f>
        <v>11</v>
      </c>
      <c r="D187" s="23">
        <f t="shared" si="94"/>
        <v>121</v>
      </c>
      <c r="E187" s="29">
        <f t="shared" si="95"/>
        <v>66</v>
      </c>
      <c r="G187" s="110" t="str">
        <f>CONCATENATE($A$128," #10")</f>
        <v>Martes #10</v>
      </c>
      <c r="H187" s="4">
        <v>6</v>
      </c>
      <c r="I187" s="23">
        <f>G173</f>
        <v>14</v>
      </c>
      <c r="J187" s="23">
        <f t="shared" si="96"/>
        <v>196</v>
      </c>
      <c r="K187" s="29">
        <f t="shared" si="97"/>
        <v>84</v>
      </c>
      <c r="M187" s="110" t="str">
        <f>CONCATENATE($A$129," #10")</f>
        <v>Miércoles #10</v>
      </c>
      <c r="N187" s="4">
        <v>6</v>
      </c>
      <c r="O187" s="201">
        <f>G174</f>
        <v>10</v>
      </c>
      <c r="P187" s="23">
        <f t="shared" si="98"/>
        <v>100</v>
      </c>
      <c r="Q187" s="29">
        <f t="shared" si="99"/>
        <v>60</v>
      </c>
      <c r="S187" s="110" t="str">
        <f>CONCATENATE($A$130," #10")</f>
        <v>Jueves #10</v>
      </c>
      <c r="T187" s="4">
        <v>6</v>
      </c>
      <c r="U187" s="201">
        <f>G175</f>
        <v>10</v>
      </c>
      <c r="V187" s="201">
        <f t="shared" si="100"/>
        <v>100</v>
      </c>
      <c r="W187" s="29">
        <f t="shared" si="101"/>
        <v>60</v>
      </c>
      <c r="Y187" s="110" t="str">
        <f>CONCATENATE($A$131," #10")</f>
        <v>Viernes #10</v>
      </c>
      <c r="Z187" s="4">
        <v>6</v>
      </c>
      <c r="AA187" s="201">
        <f>G176</f>
        <v>12</v>
      </c>
      <c r="AB187" s="23">
        <f t="shared" si="102"/>
        <v>144</v>
      </c>
      <c r="AC187" s="29">
        <f t="shared" si="103"/>
        <v>72</v>
      </c>
      <c r="AE187" s="110" t="str">
        <f>CONCATENATE($A$132," #10")</f>
        <v>Sábado #10</v>
      </c>
      <c r="AF187" s="4">
        <v>6</v>
      </c>
      <c r="AG187" s="201">
        <f>G177</f>
        <v>15</v>
      </c>
      <c r="AH187" s="23">
        <f t="shared" si="104"/>
        <v>225</v>
      </c>
      <c r="AI187" s="29">
        <f t="shared" si="105"/>
        <v>90</v>
      </c>
      <c r="AK187" s="110" t="str">
        <f>CONCATENATE($A$133," #10")</f>
        <v>Domingo #10</v>
      </c>
      <c r="AL187" s="4">
        <v>6</v>
      </c>
      <c r="AM187" s="201">
        <f>G178</f>
        <v>11</v>
      </c>
      <c r="AN187" s="23">
        <f t="shared" si="106"/>
        <v>121</v>
      </c>
      <c r="AO187" s="29">
        <f t="shared" si="107"/>
        <v>66</v>
      </c>
    </row>
    <row r="188" spans="1:41" ht="17.25" customHeight="1" x14ac:dyDescent="0.25">
      <c r="A188" s="110" t="str">
        <f>CONCATENATE($A$127," #9")</f>
        <v>Lunes #9</v>
      </c>
      <c r="B188" s="4">
        <v>7</v>
      </c>
      <c r="C188" s="23">
        <f>H172</f>
        <v>12</v>
      </c>
      <c r="D188" s="23">
        <f t="shared" si="94"/>
        <v>144</v>
      </c>
      <c r="E188" s="29">
        <f t="shared" si="95"/>
        <v>84</v>
      </c>
      <c r="G188" s="110" t="str">
        <f>CONCATENATE($A$128," #9")</f>
        <v>Martes #9</v>
      </c>
      <c r="H188" s="4">
        <v>7</v>
      </c>
      <c r="I188" s="23">
        <f>H173</f>
        <v>14</v>
      </c>
      <c r="J188" s="23">
        <f t="shared" si="96"/>
        <v>196</v>
      </c>
      <c r="K188" s="29">
        <f t="shared" si="97"/>
        <v>98</v>
      </c>
      <c r="M188" s="110" t="str">
        <f>CONCATENATE($A$129," #9")</f>
        <v>Miércoles #9</v>
      </c>
      <c r="N188" s="4">
        <v>7</v>
      </c>
      <c r="O188" s="201">
        <f>H174</f>
        <v>11</v>
      </c>
      <c r="P188" s="23">
        <f t="shared" si="98"/>
        <v>121</v>
      </c>
      <c r="Q188" s="29">
        <f t="shared" si="99"/>
        <v>77</v>
      </c>
      <c r="S188" s="110" t="str">
        <f>CONCATENATE($A$130," #9")</f>
        <v>Jueves #9</v>
      </c>
      <c r="T188" s="4">
        <v>7</v>
      </c>
      <c r="U188" s="201">
        <f>H175</f>
        <v>8</v>
      </c>
      <c r="V188" s="201">
        <f t="shared" si="100"/>
        <v>64</v>
      </c>
      <c r="W188" s="29">
        <f t="shared" si="101"/>
        <v>56</v>
      </c>
      <c r="Y188" s="110" t="str">
        <f>CONCATENATE($A$131," #9")</f>
        <v>Viernes #9</v>
      </c>
      <c r="Z188" s="4">
        <v>7</v>
      </c>
      <c r="AA188" s="201">
        <f>H176</f>
        <v>10</v>
      </c>
      <c r="AB188" s="23">
        <f t="shared" si="102"/>
        <v>100</v>
      </c>
      <c r="AC188" s="29">
        <f t="shared" si="103"/>
        <v>70</v>
      </c>
      <c r="AE188" s="110" t="str">
        <f>CONCATENATE($A$132," #9")</f>
        <v>Sábado #9</v>
      </c>
      <c r="AF188" s="4">
        <v>7</v>
      </c>
      <c r="AG188" s="201">
        <f>H177</f>
        <v>16</v>
      </c>
      <c r="AH188" s="23">
        <f t="shared" si="104"/>
        <v>256</v>
      </c>
      <c r="AI188" s="29">
        <f t="shared" si="105"/>
        <v>112</v>
      </c>
      <c r="AK188" s="110" t="str">
        <f>CONCATENATE($A$133," #9")</f>
        <v>Domingo #9</v>
      </c>
      <c r="AL188" s="4">
        <v>7</v>
      </c>
      <c r="AM188" s="201">
        <f>H178</f>
        <v>10</v>
      </c>
      <c r="AN188" s="23">
        <f t="shared" si="106"/>
        <v>100</v>
      </c>
      <c r="AO188" s="29">
        <f t="shared" si="107"/>
        <v>70</v>
      </c>
    </row>
    <row r="189" spans="1:41" ht="17.25" customHeight="1" x14ac:dyDescent="0.25">
      <c r="A189" s="110" t="str">
        <f>CONCATENATE($A$127," #8")</f>
        <v>Lunes #8</v>
      </c>
      <c r="B189" s="4">
        <v>8</v>
      </c>
      <c r="C189" s="23">
        <f>I172</f>
        <v>12</v>
      </c>
      <c r="D189" s="23">
        <f t="shared" si="94"/>
        <v>144</v>
      </c>
      <c r="E189" s="29">
        <f t="shared" si="95"/>
        <v>96</v>
      </c>
      <c r="G189" s="110" t="str">
        <f>CONCATENATE($A$128," #8")</f>
        <v>Martes #8</v>
      </c>
      <c r="H189" s="4">
        <v>8</v>
      </c>
      <c r="I189" s="23">
        <f>I173</f>
        <v>13</v>
      </c>
      <c r="J189" s="23">
        <f t="shared" si="96"/>
        <v>169</v>
      </c>
      <c r="K189" s="29">
        <f t="shared" si="97"/>
        <v>104</v>
      </c>
      <c r="M189" s="110" t="str">
        <f>CONCATENATE($A$129," #8")</f>
        <v>Miércoles #8</v>
      </c>
      <c r="N189" s="4">
        <v>8</v>
      </c>
      <c r="O189" s="201">
        <f>I174</f>
        <v>12</v>
      </c>
      <c r="P189" s="23">
        <f t="shared" si="98"/>
        <v>144</v>
      </c>
      <c r="Q189" s="29">
        <f t="shared" si="99"/>
        <v>96</v>
      </c>
      <c r="S189" s="110" t="str">
        <f>CONCATENATE($A$130," #8")</f>
        <v>Jueves #8</v>
      </c>
      <c r="T189" s="4">
        <v>8</v>
      </c>
      <c r="U189" s="201">
        <f>I175</f>
        <v>10</v>
      </c>
      <c r="V189" s="201">
        <f t="shared" si="100"/>
        <v>100</v>
      </c>
      <c r="W189" s="29">
        <f t="shared" si="101"/>
        <v>80</v>
      </c>
      <c r="Y189" s="110" t="str">
        <f>CONCATENATE($A$131," #8")</f>
        <v>Viernes #8</v>
      </c>
      <c r="Z189" s="4">
        <v>8</v>
      </c>
      <c r="AA189" s="201">
        <f>I176</f>
        <v>12</v>
      </c>
      <c r="AB189" s="23">
        <f t="shared" si="102"/>
        <v>144</v>
      </c>
      <c r="AC189" s="29">
        <f t="shared" si="103"/>
        <v>96</v>
      </c>
      <c r="AE189" s="110" t="str">
        <f>CONCATENATE($A$132," #8")</f>
        <v>Sábado #8</v>
      </c>
      <c r="AF189" s="4">
        <v>8</v>
      </c>
      <c r="AG189" s="201">
        <f>I177</f>
        <v>15</v>
      </c>
      <c r="AH189" s="23">
        <f t="shared" si="104"/>
        <v>225</v>
      </c>
      <c r="AI189" s="29">
        <f t="shared" si="105"/>
        <v>120</v>
      </c>
      <c r="AK189" s="110" t="str">
        <f>CONCATENATE($A$133," #8")</f>
        <v>Domingo #8</v>
      </c>
      <c r="AL189" s="4">
        <v>8</v>
      </c>
      <c r="AM189" s="201">
        <f>I178</f>
        <v>9</v>
      </c>
      <c r="AN189" s="23">
        <f t="shared" si="106"/>
        <v>81</v>
      </c>
      <c r="AO189" s="29">
        <f t="shared" si="107"/>
        <v>72</v>
      </c>
    </row>
    <row r="190" spans="1:41" ht="17.25" customHeight="1" x14ac:dyDescent="0.25">
      <c r="A190" s="110" t="str">
        <f>CONCATENATE($A$127," #7")</f>
        <v>Lunes #7</v>
      </c>
      <c r="B190" s="4">
        <v>9</v>
      </c>
      <c r="C190" s="23">
        <f>J172</f>
        <v>10</v>
      </c>
      <c r="D190" s="23">
        <f t="shared" si="94"/>
        <v>100</v>
      </c>
      <c r="E190" s="29">
        <f t="shared" si="95"/>
        <v>90</v>
      </c>
      <c r="G190" s="110" t="str">
        <f>CONCATENATE($A$128," #7")</f>
        <v>Martes #7</v>
      </c>
      <c r="H190" s="4">
        <v>9</v>
      </c>
      <c r="I190" s="23">
        <f>J173</f>
        <v>12</v>
      </c>
      <c r="J190" s="23">
        <f t="shared" si="96"/>
        <v>144</v>
      </c>
      <c r="K190" s="29">
        <f t="shared" si="97"/>
        <v>108</v>
      </c>
      <c r="M190" s="110" t="str">
        <f>CONCATENATE($A$129," #7")</f>
        <v>Miércoles #7</v>
      </c>
      <c r="N190" s="4">
        <v>9</v>
      </c>
      <c r="O190" s="201">
        <f>J174</f>
        <v>13</v>
      </c>
      <c r="P190" s="23">
        <f t="shared" si="98"/>
        <v>169</v>
      </c>
      <c r="Q190" s="29">
        <f t="shared" si="99"/>
        <v>117</v>
      </c>
      <c r="S190" s="110" t="str">
        <f>CONCATENATE($A$130," #7")</f>
        <v>Jueves #7</v>
      </c>
      <c r="T190" s="4">
        <v>9</v>
      </c>
      <c r="U190" s="201">
        <f>J175</f>
        <v>12</v>
      </c>
      <c r="V190" s="201">
        <f t="shared" si="100"/>
        <v>144</v>
      </c>
      <c r="W190" s="29">
        <f t="shared" si="101"/>
        <v>108</v>
      </c>
      <c r="Y190" s="110" t="str">
        <f>CONCATENATE($A$131," #7")</f>
        <v>Viernes #7</v>
      </c>
      <c r="Z190" s="4">
        <v>9</v>
      </c>
      <c r="AA190" s="201">
        <f>J176</f>
        <v>15</v>
      </c>
      <c r="AB190" s="23">
        <f t="shared" si="102"/>
        <v>225</v>
      </c>
      <c r="AC190" s="29">
        <f t="shared" si="103"/>
        <v>135</v>
      </c>
      <c r="AE190" s="110" t="str">
        <f>CONCATENATE($A$132," #7")</f>
        <v>Sábado #7</v>
      </c>
      <c r="AF190" s="4">
        <v>9</v>
      </c>
      <c r="AG190" s="201">
        <f>J177</f>
        <v>11</v>
      </c>
      <c r="AH190" s="23">
        <f t="shared" si="104"/>
        <v>121</v>
      </c>
      <c r="AI190" s="29">
        <f t="shared" si="105"/>
        <v>99</v>
      </c>
      <c r="AK190" s="110" t="str">
        <f>CONCATENATE($A$133," #7")</f>
        <v>Domingo #7</v>
      </c>
      <c r="AL190" s="4">
        <v>9</v>
      </c>
      <c r="AM190" s="201">
        <f>J178</f>
        <v>10</v>
      </c>
      <c r="AN190" s="23">
        <f t="shared" si="106"/>
        <v>100</v>
      </c>
      <c r="AO190" s="29">
        <f t="shared" si="107"/>
        <v>90</v>
      </c>
    </row>
    <row r="191" spans="1:41" x14ac:dyDescent="0.25">
      <c r="A191" s="110" t="str">
        <f>CONCATENATE($A$127," #6")</f>
        <v>Lunes #6</v>
      </c>
      <c r="B191" s="4">
        <v>10</v>
      </c>
      <c r="C191" s="23">
        <f>K172</f>
        <v>11</v>
      </c>
      <c r="D191" s="23">
        <f>C191^2</f>
        <v>121</v>
      </c>
      <c r="E191" s="29">
        <f>B191*C191</f>
        <v>110</v>
      </c>
      <c r="G191" s="110" t="str">
        <f>CONCATENATE($A$128," #6")</f>
        <v>Martes #6</v>
      </c>
      <c r="H191" s="4">
        <v>10</v>
      </c>
      <c r="I191" s="23">
        <f>K173</f>
        <v>11</v>
      </c>
      <c r="J191" s="23">
        <f t="shared" si="96"/>
        <v>121</v>
      </c>
      <c r="K191" s="29">
        <f t="shared" si="97"/>
        <v>110</v>
      </c>
      <c r="M191" s="110" t="str">
        <f>CONCATENATE($A$129," #6")</f>
        <v>Miércoles #6</v>
      </c>
      <c r="N191" s="4">
        <v>10</v>
      </c>
      <c r="O191" s="201">
        <f>K174</f>
        <v>14</v>
      </c>
      <c r="P191" s="23">
        <f t="shared" si="98"/>
        <v>196</v>
      </c>
      <c r="Q191" s="29">
        <f t="shared" si="99"/>
        <v>140</v>
      </c>
      <c r="S191" s="110" t="str">
        <f>CONCATENATE($A$130," #6")</f>
        <v>Jueves #6</v>
      </c>
      <c r="T191" s="4">
        <v>10</v>
      </c>
      <c r="U191" s="201">
        <f>K175</f>
        <v>13</v>
      </c>
      <c r="V191" s="201">
        <f>U191^2</f>
        <v>169</v>
      </c>
      <c r="W191" s="29">
        <f>T191*U191</f>
        <v>130</v>
      </c>
      <c r="Y191" s="110" t="str">
        <f>CONCATENATE($A$131," #6")</f>
        <v>Viernes #6</v>
      </c>
      <c r="Z191" s="4">
        <v>10</v>
      </c>
      <c r="AA191" s="201">
        <f>K176</f>
        <v>13</v>
      </c>
      <c r="AB191" s="23">
        <f>AA191^2</f>
        <v>169</v>
      </c>
      <c r="AC191" s="29">
        <f>Z191*AA191</f>
        <v>130</v>
      </c>
      <c r="AE191" s="110" t="str">
        <f>CONCATENATE($A$132," #6")</f>
        <v>Sábado #6</v>
      </c>
      <c r="AF191" s="4">
        <v>10</v>
      </c>
      <c r="AG191" s="201">
        <f>K177</f>
        <v>10</v>
      </c>
      <c r="AH191" s="23">
        <f t="shared" si="104"/>
        <v>100</v>
      </c>
      <c r="AI191" s="29">
        <f t="shared" si="105"/>
        <v>100</v>
      </c>
      <c r="AK191" s="110" t="str">
        <f>CONCATENATE($A$133," #6")</f>
        <v>Domingo #6</v>
      </c>
      <c r="AL191" s="4">
        <v>10</v>
      </c>
      <c r="AM191" s="201">
        <f>K178</f>
        <v>12</v>
      </c>
      <c r="AN191" s="23">
        <f t="shared" si="106"/>
        <v>144</v>
      </c>
      <c r="AO191" s="29">
        <f t="shared" si="107"/>
        <v>120</v>
      </c>
    </row>
    <row r="192" spans="1:41" x14ac:dyDescent="0.25">
      <c r="A192" s="110" t="str">
        <f>CONCATENATE($A$127," #5")</f>
        <v>Lunes #5</v>
      </c>
      <c r="B192" s="4">
        <v>11</v>
      </c>
      <c r="C192" s="23">
        <f>L172</f>
        <v>10</v>
      </c>
      <c r="D192" s="23">
        <f t="shared" ref="D192:D196" si="108">C192^2</f>
        <v>100</v>
      </c>
      <c r="E192" s="29">
        <f t="shared" ref="E192:E196" si="109">B192*C192</f>
        <v>110</v>
      </c>
      <c r="G192" s="110" t="str">
        <f>CONCATENATE($A$128," #5")</f>
        <v>Martes #5</v>
      </c>
      <c r="H192" s="4">
        <v>11</v>
      </c>
      <c r="I192" s="23">
        <f>L173</f>
        <v>12</v>
      </c>
      <c r="J192" s="23">
        <f t="shared" si="96"/>
        <v>144</v>
      </c>
      <c r="K192" s="29">
        <f t="shared" si="97"/>
        <v>132</v>
      </c>
      <c r="M192" s="110" t="str">
        <f>CONCATENATE($A$129," #5")</f>
        <v>Miércoles #5</v>
      </c>
      <c r="N192" s="4">
        <v>11</v>
      </c>
      <c r="O192" s="201">
        <f>L174</f>
        <v>16</v>
      </c>
      <c r="P192" s="23">
        <f t="shared" si="98"/>
        <v>256</v>
      </c>
      <c r="Q192" s="29">
        <f t="shared" si="99"/>
        <v>176</v>
      </c>
      <c r="S192" s="110" t="str">
        <f>CONCATENATE($A$130," #5")</f>
        <v>Jueves #5</v>
      </c>
      <c r="T192" s="4">
        <v>11</v>
      </c>
      <c r="U192" s="23">
        <f>L175</f>
        <v>11</v>
      </c>
      <c r="V192" s="23">
        <f t="shared" ref="V192:V196" si="110">U192^2</f>
        <v>121</v>
      </c>
      <c r="W192" s="29">
        <f t="shared" ref="W192:W196" si="111">T192*U192</f>
        <v>121</v>
      </c>
      <c r="Y192" s="110" t="str">
        <f>CONCATENATE($A$131," #5")</f>
        <v>Viernes #5</v>
      </c>
      <c r="Z192" s="4">
        <v>11</v>
      </c>
      <c r="AA192" s="201">
        <f>L176</f>
        <v>13</v>
      </c>
      <c r="AB192" s="23">
        <f t="shared" ref="AB192:AB196" si="112">AA192^2</f>
        <v>169</v>
      </c>
      <c r="AC192" s="29">
        <f t="shared" ref="AC192:AC196" si="113">Z192*AA192</f>
        <v>143</v>
      </c>
      <c r="AE192" s="110" t="str">
        <f>CONCATENATE($A$132," #5")</f>
        <v>Sábado #5</v>
      </c>
      <c r="AF192" s="4">
        <v>11</v>
      </c>
      <c r="AG192" s="201">
        <f>L177</f>
        <v>12</v>
      </c>
      <c r="AH192" s="23">
        <f t="shared" si="104"/>
        <v>144</v>
      </c>
      <c r="AI192" s="29">
        <f t="shared" si="105"/>
        <v>132</v>
      </c>
      <c r="AK192" s="110" t="str">
        <f>CONCATENATE($A$133," #5")</f>
        <v>Domingo #5</v>
      </c>
      <c r="AL192" s="4">
        <v>11</v>
      </c>
      <c r="AM192" s="201">
        <f>L178</f>
        <v>13</v>
      </c>
      <c r="AN192" s="23">
        <f t="shared" si="106"/>
        <v>169</v>
      </c>
      <c r="AO192" s="29">
        <f t="shared" si="107"/>
        <v>143</v>
      </c>
    </row>
    <row r="193" spans="1:41" x14ac:dyDescent="0.25">
      <c r="A193" s="110" t="str">
        <f>CONCATENATE($A$127," #4")</f>
        <v>Lunes #4</v>
      </c>
      <c r="B193" s="4">
        <v>12</v>
      </c>
      <c r="C193" s="23">
        <f>M172</f>
        <v>11</v>
      </c>
      <c r="D193" s="23">
        <f t="shared" si="108"/>
        <v>121</v>
      </c>
      <c r="E193" s="29">
        <f t="shared" si="109"/>
        <v>132</v>
      </c>
      <c r="G193" s="110" t="str">
        <f>CONCATENATE($A$128," #4")</f>
        <v>Martes #4</v>
      </c>
      <c r="H193" s="4">
        <v>12</v>
      </c>
      <c r="I193" s="23">
        <f>M173</f>
        <v>13</v>
      </c>
      <c r="J193" s="23">
        <f t="shared" si="96"/>
        <v>169</v>
      </c>
      <c r="K193" s="29">
        <f t="shared" si="97"/>
        <v>156</v>
      </c>
      <c r="M193" s="110" t="str">
        <f>CONCATENATE($A$129," #4")</f>
        <v>Miércoles #4</v>
      </c>
      <c r="N193" s="4">
        <v>12</v>
      </c>
      <c r="O193" s="201">
        <f>M174</f>
        <v>19</v>
      </c>
      <c r="P193" s="23">
        <f t="shared" si="98"/>
        <v>361</v>
      </c>
      <c r="Q193" s="29">
        <f t="shared" si="99"/>
        <v>228</v>
      </c>
      <c r="S193" s="110" t="str">
        <f>CONCATENATE($A$130," #4")</f>
        <v>Jueves #4</v>
      </c>
      <c r="T193" s="4">
        <v>12</v>
      </c>
      <c r="U193" s="23">
        <f>M175</f>
        <v>12</v>
      </c>
      <c r="V193" s="23">
        <f t="shared" si="110"/>
        <v>144</v>
      </c>
      <c r="W193" s="29">
        <f t="shared" si="111"/>
        <v>144</v>
      </c>
      <c r="Y193" s="110" t="str">
        <f>CONCATENATE($A$131," #4")</f>
        <v>Viernes #4</v>
      </c>
      <c r="Z193" s="4">
        <v>12</v>
      </c>
      <c r="AA193" s="201">
        <f>M176</f>
        <v>14</v>
      </c>
      <c r="AB193" s="23">
        <f t="shared" si="112"/>
        <v>196</v>
      </c>
      <c r="AC193" s="29">
        <f t="shared" si="113"/>
        <v>168</v>
      </c>
      <c r="AE193" s="110" t="str">
        <f>CONCATENATE($A$132," #4")</f>
        <v>Sábado #4</v>
      </c>
      <c r="AF193" s="4">
        <v>12</v>
      </c>
      <c r="AG193" s="201">
        <f>M177</f>
        <v>11</v>
      </c>
      <c r="AH193" s="23">
        <f t="shared" si="104"/>
        <v>121</v>
      </c>
      <c r="AI193" s="29">
        <f t="shared" si="105"/>
        <v>132</v>
      </c>
      <c r="AK193" s="110" t="str">
        <f>CONCATENATE($A$133," #4")</f>
        <v>Domingo #4</v>
      </c>
      <c r="AL193" s="4">
        <v>12</v>
      </c>
      <c r="AM193" s="23">
        <f>M178</f>
        <v>11</v>
      </c>
      <c r="AN193" s="23">
        <f t="shared" si="106"/>
        <v>121</v>
      </c>
      <c r="AO193" s="29">
        <f t="shared" si="107"/>
        <v>132</v>
      </c>
    </row>
    <row r="194" spans="1:41" x14ac:dyDescent="0.25">
      <c r="A194" s="110" t="str">
        <f>CONCATENATE($A$127," #3")</f>
        <v>Lunes #3</v>
      </c>
      <c r="B194" s="4">
        <v>13</v>
      </c>
      <c r="C194" s="23">
        <f>N172</f>
        <v>12</v>
      </c>
      <c r="D194" s="23">
        <f t="shared" si="108"/>
        <v>144</v>
      </c>
      <c r="E194" s="29">
        <f t="shared" si="109"/>
        <v>156</v>
      </c>
      <c r="G194" s="110" t="str">
        <f>CONCATENATE($A$128," #3")</f>
        <v>Martes #3</v>
      </c>
      <c r="H194" s="4">
        <v>13</v>
      </c>
      <c r="I194" s="23">
        <f>N173</f>
        <v>11</v>
      </c>
      <c r="J194" s="23">
        <f t="shared" si="96"/>
        <v>121</v>
      </c>
      <c r="K194" s="29">
        <f t="shared" si="97"/>
        <v>143</v>
      </c>
      <c r="M194" s="110" t="str">
        <f>CONCATENATE($A$129," #3")</f>
        <v>Miércoles #3</v>
      </c>
      <c r="N194" s="4">
        <v>13</v>
      </c>
      <c r="O194" s="23">
        <f>N174</f>
        <v>18</v>
      </c>
      <c r="P194" s="23">
        <f t="shared" si="98"/>
        <v>324</v>
      </c>
      <c r="Q194" s="29">
        <f t="shared" si="99"/>
        <v>234</v>
      </c>
      <c r="S194" s="110" t="str">
        <f>CONCATENATE($A$130," #3")</f>
        <v>Jueves #3</v>
      </c>
      <c r="T194" s="4">
        <v>13</v>
      </c>
      <c r="U194" s="23">
        <f>N175</f>
        <v>14</v>
      </c>
      <c r="V194" s="23">
        <f t="shared" si="110"/>
        <v>196</v>
      </c>
      <c r="W194" s="29">
        <f t="shared" si="111"/>
        <v>182</v>
      </c>
      <c r="Y194" s="110" t="str">
        <f>CONCATENATE($A$131," #3")</f>
        <v>Viernes #3</v>
      </c>
      <c r="Z194" s="4">
        <v>13</v>
      </c>
      <c r="AA194" s="23">
        <f>N176</f>
        <v>15</v>
      </c>
      <c r="AB194" s="23">
        <f t="shared" si="112"/>
        <v>225</v>
      </c>
      <c r="AC194" s="29">
        <f t="shared" si="113"/>
        <v>195</v>
      </c>
      <c r="AE194" s="110" t="str">
        <f>CONCATENATE($A$132," #3")</f>
        <v>Sábado #3</v>
      </c>
      <c r="AF194" s="4">
        <v>13</v>
      </c>
      <c r="AG194" s="23">
        <f>N177</f>
        <v>12</v>
      </c>
      <c r="AH194" s="23">
        <f t="shared" si="104"/>
        <v>144</v>
      </c>
      <c r="AI194" s="29">
        <f t="shared" si="105"/>
        <v>156</v>
      </c>
      <c r="AK194" s="110" t="str">
        <f>CONCATENATE($A$133," #3")</f>
        <v>Domingo #3</v>
      </c>
      <c r="AL194" s="4">
        <v>13</v>
      </c>
      <c r="AM194" s="23">
        <f>N178</f>
        <v>11</v>
      </c>
      <c r="AN194" s="23">
        <f t="shared" si="106"/>
        <v>121</v>
      </c>
      <c r="AO194" s="29">
        <f t="shared" si="107"/>
        <v>143</v>
      </c>
    </row>
    <row r="195" spans="1:41" x14ac:dyDescent="0.25">
      <c r="A195" s="110" t="str">
        <f>CONCATENATE($A$127," #2")</f>
        <v>Lunes #2</v>
      </c>
      <c r="B195" s="4">
        <v>14</v>
      </c>
      <c r="C195" s="23">
        <f>O172</f>
        <v>11</v>
      </c>
      <c r="D195" s="23">
        <f t="shared" si="108"/>
        <v>121</v>
      </c>
      <c r="E195" s="29">
        <f t="shared" si="109"/>
        <v>154</v>
      </c>
      <c r="G195" s="110" t="str">
        <f>CONCATENATE($A$128," #2")</f>
        <v>Martes #2</v>
      </c>
      <c r="H195" s="4">
        <v>14</v>
      </c>
      <c r="I195" s="23">
        <f>O173</f>
        <v>13</v>
      </c>
      <c r="J195" s="23">
        <f t="shared" si="96"/>
        <v>169</v>
      </c>
      <c r="K195" s="29">
        <f t="shared" si="97"/>
        <v>182</v>
      </c>
      <c r="M195" s="110" t="str">
        <f>CONCATENATE($A$129," #2")</f>
        <v>Miércoles #2</v>
      </c>
      <c r="N195" s="4">
        <v>14</v>
      </c>
      <c r="O195" s="23">
        <f>O174</f>
        <v>17</v>
      </c>
      <c r="P195" s="23">
        <f t="shared" si="98"/>
        <v>289</v>
      </c>
      <c r="Q195" s="29">
        <f t="shared" si="99"/>
        <v>238</v>
      </c>
      <c r="S195" s="110" t="str">
        <f>CONCATENATE($A$130," #2")</f>
        <v>Jueves #2</v>
      </c>
      <c r="T195" s="4">
        <v>14</v>
      </c>
      <c r="U195" s="23">
        <f>O175</f>
        <v>15</v>
      </c>
      <c r="V195" s="23">
        <f t="shared" si="110"/>
        <v>225</v>
      </c>
      <c r="W195" s="29">
        <f t="shared" si="111"/>
        <v>210</v>
      </c>
      <c r="Y195" s="110" t="str">
        <f>CONCATENATE($A$131," #2")</f>
        <v>Viernes #2</v>
      </c>
      <c r="Z195" s="4">
        <v>14</v>
      </c>
      <c r="AA195" s="23">
        <f>O176</f>
        <v>14</v>
      </c>
      <c r="AB195" s="23">
        <f t="shared" si="112"/>
        <v>196</v>
      </c>
      <c r="AC195" s="29">
        <f t="shared" si="113"/>
        <v>196</v>
      </c>
      <c r="AE195" s="110" t="str">
        <f>CONCATENATE($A$132," #2")</f>
        <v>Sábado #2</v>
      </c>
      <c r="AF195" s="4">
        <v>14</v>
      </c>
      <c r="AG195" s="23">
        <f>O177</f>
        <v>14</v>
      </c>
      <c r="AH195" s="23">
        <f t="shared" si="104"/>
        <v>196</v>
      </c>
      <c r="AI195" s="29">
        <f t="shared" si="105"/>
        <v>196</v>
      </c>
      <c r="AK195" s="110" t="str">
        <f>CONCATENATE($A$133," #2")</f>
        <v>Domingo #2</v>
      </c>
      <c r="AL195" s="4">
        <v>14</v>
      </c>
      <c r="AM195" s="23">
        <f>O178</f>
        <v>10</v>
      </c>
      <c r="AN195" s="23">
        <f t="shared" si="106"/>
        <v>100</v>
      </c>
      <c r="AO195" s="29">
        <f t="shared" si="107"/>
        <v>140</v>
      </c>
    </row>
    <row r="196" spans="1:41" ht="15.75" thickBot="1" x14ac:dyDescent="0.3">
      <c r="A196" s="110" t="str">
        <f>CONCATENATE($A$127," #1")</f>
        <v>Lunes #1</v>
      </c>
      <c r="B196" s="4">
        <v>15</v>
      </c>
      <c r="C196" s="23">
        <f>P172</f>
        <v>10</v>
      </c>
      <c r="D196" s="23">
        <f t="shared" si="108"/>
        <v>100</v>
      </c>
      <c r="E196" s="29">
        <f t="shared" si="109"/>
        <v>150</v>
      </c>
      <c r="G196" s="110" t="str">
        <f>CONCATENATE($A$128," #1")</f>
        <v>Martes #1</v>
      </c>
      <c r="H196" s="4">
        <v>15</v>
      </c>
      <c r="I196" s="23">
        <f>P173</f>
        <v>15</v>
      </c>
      <c r="J196" s="23">
        <f t="shared" si="96"/>
        <v>225</v>
      </c>
      <c r="K196" s="29">
        <f t="shared" si="97"/>
        <v>225</v>
      </c>
      <c r="M196" s="110" t="str">
        <f>CONCATENATE($A$129," #1")</f>
        <v>Miércoles #1</v>
      </c>
      <c r="N196" s="4">
        <v>15</v>
      </c>
      <c r="O196" s="23">
        <f>P174</f>
        <v>15</v>
      </c>
      <c r="P196" s="23">
        <f t="shared" si="98"/>
        <v>225</v>
      </c>
      <c r="Q196" s="29">
        <f t="shared" si="99"/>
        <v>225</v>
      </c>
      <c r="S196" s="110" t="str">
        <f>CONCATENATE($A$130," #1")</f>
        <v>Jueves #1</v>
      </c>
      <c r="T196" s="4">
        <v>15</v>
      </c>
      <c r="U196" s="23">
        <f>P175</f>
        <v>18</v>
      </c>
      <c r="V196" s="23">
        <f t="shared" si="110"/>
        <v>324</v>
      </c>
      <c r="W196" s="29">
        <f t="shared" si="111"/>
        <v>270</v>
      </c>
      <c r="Y196" s="110" t="str">
        <f>CONCATENATE($A$131," #1")</f>
        <v>Viernes #1</v>
      </c>
      <c r="Z196" s="4">
        <v>15</v>
      </c>
      <c r="AA196" s="23">
        <f>P176</f>
        <v>19</v>
      </c>
      <c r="AB196" s="23">
        <f t="shared" si="112"/>
        <v>361</v>
      </c>
      <c r="AC196" s="29">
        <f t="shared" si="113"/>
        <v>285</v>
      </c>
      <c r="AE196" s="110" t="str">
        <f>CONCATENATE($A$132," #1")</f>
        <v>Sábado #1</v>
      </c>
      <c r="AF196" s="4">
        <v>15</v>
      </c>
      <c r="AG196" s="23">
        <f>P177</f>
        <v>14</v>
      </c>
      <c r="AH196" s="23">
        <f t="shared" si="104"/>
        <v>196</v>
      </c>
      <c r="AI196" s="29">
        <f t="shared" si="105"/>
        <v>210</v>
      </c>
      <c r="AK196" s="110" t="str">
        <f>CONCATENATE($A$133," #1")</f>
        <v>Domingo #1</v>
      </c>
      <c r="AL196" s="4">
        <v>15</v>
      </c>
      <c r="AM196" s="23">
        <f>P178</f>
        <v>11</v>
      </c>
      <c r="AN196" s="23">
        <f t="shared" si="106"/>
        <v>121</v>
      </c>
      <c r="AO196" s="29">
        <f t="shared" si="107"/>
        <v>165</v>
      </c>
    </row>
    <row r="197" spans="1:41" ht="15.75" thickBot="1" x14ac:dyDescent="0.3">
      <c r="A197" s="111"/>
      <c r="B197" s="46">
        <f>SUM(B182:B196)</f>
        <v>120</v>
      </c>
      <c r="C197" s="46">
        <f>SUM(C182:C196)</f>
        <v>147</v>
      </c>
      <c r="D197" s="46">
        <f>SUM(D182:D196)</f>
        <v>1507</v>
      </c>
      <c r="E197" s="47">
        <f>SUM(E182:E196)</f>
        <v>1269</v>
      </c>
      <c r="G197" s="111"/>
      <c r="H197" s="46">
        <f>SUM(H182:H196)</f>
        <v>120</v>
      </c>
      <c r="I197" s="46">
        <f t="shared" ref="I197" si="114">SUM(I182:I196)</f>
        <v>185</v>
      </c>
      <c r="J197" s="46">
        <f t="shared" ref="J197" si="115">SUM(J182:J196)</f>
        <v>2317</v>
      </c>
      <c r="K197" s="47">
        <f t="shared" ref="K197" si="116">SUM(K182:K196)</f>
        <v>1523</v>
      </c>
      <c r="M197" s="111"/>
      <c r="N197" s="46">
        <f>SUM(N182:N196)</f>
        <v>120</v>
      </c>
      <c r="O197" s="46">
        <f t="shared" ref="O197" si="117">SUM(O182:O196)</f>
        <v>190</v>
      </c>
      <c r="P197" s="46">
        <f t="shared" ref="P197" si="118">SUM(P182:P196)</f>
        <v>2592</v>
      </c>
      <c r="Q197" s="47">
        <f t="shared" ref="Q197" si="119">SUM(Q182:Q196)</f>
        <v>1729</v>
      </c>
      <c r="S197" s="111"/>
      <c r="T197" s="46">
        <f>SUM(T182:T196)</f>
        <v>120</v>
      </c>
      <c r="U197" s="46">
        <f t="shared" ref="U197" si="120">SUM(U182:U196)</f>
        <v>168</v>
      </c>
      <c r="V197" s="46">
        <f t="shared" ref="V197" si="121">SUM(V182:V196)</f>
        <v>2002</v>
      </c>
      <c r="W197" s="47">
        <f t="shared" ref="W197" si="122">SUM(W182:W196)</f>
        <v>1506</v>
      </c>
      <c r="Y197" s="111"/>
      <c r="Z197" s="46">
        <f>SUM(Z182:Z196)</f>
        <v>120</v>
      </c>
      <c r="AA197" s="46">
        <f t="shared" ref="AA197" si="123">SUM(AA182:AA196)</f>
        <v>197</v>
      </c>
      <c r="AB197" s="46">
        <f t="shared" ref="AB197" si="124">SUM(AB182:AB196)</f>
        <v>2665</v>
      </c>
      <c r="AC197" s="47">
        <f t="shared" ref="AC197" si="125">SUM(AC182:AC196)</f>
        <v>1681</v>
      </c>
      <c r="AE197" s="111"/>
      <c r="AF197" s="46">
        <f>SUM(AF182:AF196)</f>
        <v>120</v>
      </c>
      <c r="AG197" s="46">
        <f t="shared" ref="AG197" si="126">SUM(AG182:AG196)</f>
        <v>195</v>
      </c>
      <c r="AH197" s="46">
        <f t="shared" ref="AH197" si="127">SUM(AH182:AH196)</f>
        <v>2589</v>
      </c>
      <c r="AI197" s="47">
        <f t="shared" ref="AI197" si="128">SUM(AI182:AI196)</f>
        <v>1553</v>
      </c>
      <c r="AK197" s="111"/>
      <c r="AL197" s="46">
        <f>SUM(AL182:AL196)</f>
        <v>120</v>
      </c>
      <c r="AM197" s="46">
        <f t="shared" ref="AM197" si="129">SUM(AM182:AM196)</f>
        <v>159</v>
      </c>
      <c r="AN197" s="46">
        <f t="shared" ref="AN197" si="130">SUM(AN182:AN196)</f>
        <v>1703</v>
      </c>
      <c r="AO197" s="47">
        <f t="shared" ref="AO197" si="131">SUM(AO182:AO196)</f>
        <v>1298</v>
      </c>
    </row>
    <row r="198" spans="1:41" ht="15.75" thickTop="1" x14ac:dyDescent="0.25"/>
    <row r="199" spans="1:41" ht="15.75" thickBot="1" x14ac:dyDescent="0.3"/>
    <row r="200" spans="1:41" ht="15.75" thickBot="1" x14ac:dyDescent="0.3">
      <c r="A200" s="121" t="s">
        <v>4</v>
      </c>
      <c r="B200" s="44">
        <f>COUNTA(A182:A196)</f>
        <v>15</v>
      </c>
      <c r="G200" s="121" t="s">
        <v>4</v>
      </c>
      <c r="H200" s="44">
        <f>COUNTA(G182:G196)</f>
        <v>15</v>
      </c>
      <c r="M200" s="121" t="s">
        <v>4</v>
      </c>
      <c r="N200" s="44">
        <f>COUNTA(M182:M196)</f>
        <v>15</v>
      </c>
      <c r="S200" s="121" t="s">
        <v>4</v>
      </c>
      <c r="T200" s="44">
        <f>COUNTA(S182:S196)</f>
        <v>15</v>
      </c>
      <c r="Y200" s="121" t="s">
        <v>4</v>
      </c>
      <c r="Z200" s="44">
        <f>COUNTA(Y182:Y196)</f>
        <v>15</v>
      </c>
      <c r="AE200" s="121" t="s">
        <v>4</v>
      </c>
      <c r="AF200" s="44">
        <f>COUNTA(AE182:AE196)</f>
        <v>15</v>
      </c>
      <c r="AK200" s="121" t="s">
        <v>4</v>
      </c>
      <c r="AL200" s="44">
        <f>COUNTA(AK182:AK196)</f>
        <v>15</v>
      </c>
    </row>
    <row r="201" spans="1:41" ht="15.75" thickBot="1" x14ac:dyDescent="0.3">
      <c r="A201" s="22"/>
      <c r="B201" s="22"/>
      <c r="G201" s="22"/>
      <c r="H201" s="22"/>
      <c r="M201" s="22"/>
      <c r="N201" s="22"/>
      <c r="S201" s="22"/>
      <c r="T201" s="22"/>
      <c r="Y201" s="22"/>
      <c r="Z201" s="22"/>
      <c r="AE201" s="22"/>
      <c r="AF201" s="22"/>
      <c r="AK201" s="22"/>
      <c r="AL201" s="22"/>
    </row>
    <row r="202" spans="1:41" x14ac:dyDescent="0.25">
      <c r="A202" s="122" t="s">
        <v>6</v>
      </c>
      <c r="B202" s="49">
        <f>((C197-(B203*B197))/B200)</f>
        <v>8.4398537477148086</v>
      </c>
      <c r="G202" s="122" t="s">
        <v>6</v>
      </c>
      <c r="H202" s="49">
        <f>((I197-(H203*H197))/H200)</f>
        <v>12.079832964873496</v>
      </c>
      <c r="M202" s="122" t="s">
        <v>6</v>
      </c>
      <c r="N202" s="49">
        <f>((O197-(N203*N197))/N200)</f>
        <v>11.642156862745098</v>
      </c>
      <c r="S202" s="122" t="s">
        <v>6</v>
      </c>
      <c r="T202" s="49">
        <f>((U197-(T203*T197))/T200)</f>
        <v>9.9562380038387719</v>
      </c>
      <c r="Y202" s="122" t="s">
        <v>6</v>
      </c>
      <c r="Z202" s="49">
        <f>((AA197-(Z203*Z197))/Z200)</f>
        <v>12.640664711632455</v>
      </c>
      <c r="AE202" s="122" t="s">
        <v>6</v>
      </c>
      <c r="AF202" s="49">
        <f>((AG197-(AF203*AF197))/AF200)</f>
        <v>13.034376918354818</v>
      </c>
      <c r="AK202" s="122" t="s">
        <v>6</v>
      </c>
      <c r="AL202" s="49">
        <f>((AM197-(AL203*AL197))/AL200)</f>
        <v>10.320053835800808</v>
      </c>
    </row>
    <row r="203" spans="1:41" ht="15.75" thickBot="1" x14ac:dyDescent="0.3">
      <c r="A203" s="123" t="s">
        <v>7</v>
      </c>
      <c r="B203" s="112">
        <f>((B200*(E197))-(B197*C197))/((B200*D197)-(B197^2))</f>
        <v>0.17001828153564899</v>
      </c>
      <c r="G203" s="123" t="s">
        <v>7</v>
      </c>
      <c r="H203" s="112">
        <f>((H200*(K197))-(H197*I197))/((H200*J197)-(H197^2))</f>
        <v>3.1687546057479733E-2</v>
      </c>
      <c r="M203" s="123" t="s">
        <v>7</v>
      </c>
      <c r="N203" s="112">
        <f>((N200*(Q197))-(N197*O197))/((N200*P197)-(N197^2))</f>
        <v>0.12806372549019607</v>
      </c>
      <c r="S203" s="123" t="s">
        <v>7</v>
      </c>
      <c r="T203" s="112">
        <f>((T200*(W197))-(T197*U197))/((T200*V197)-(T197^2))</f>
        <v>0.15547024952015356</v>
      </c>
      <c r="Y203" s="123" t="s">
        <v>7</v>
      </c>
      <c r="Z203" s="112">
        <f>((Z200*(AC197))-(Z197*AA197))/((Z200*AB197)-(Z197^2))</f>
        <v>6.1583577712609971E-2</v>
      </c>
      <c r="AE203" s="123" t="s">
        <v>7</v>
      </c>
      <c r="AF203" s="112">
        <f>((AF200*(AI197))-(AF197*AG197))/((AF200*AH197)-(AF197^2))</f>
        <v>-4.2971147943523637E-3</v>
      </c>
      <c r="AK203" s="123" t="s">
        <v>7</v>
      </c>
      <c r="AL203" s="112">
        <f>((AL200*(AO197))-(AL197*AM197))/((AL200*AN197)-(AL197^2))</f>
        <v>3.4993270524899055E-2</v>
      </c>
    </row>
    <row r="204" spans="1:41" ht="15.75" thickBot="1" x14ac:dyDescent="0.3">
      <c r="A204" s="22"/>
      <c r="B204" s="22"/>
      <c r="G204" s="22"/>
      <c r="H204" s="22"/>
      <c r="M204" s="22"/>
      <c r="N204" s="22"/>
      <c r="S204" s="22"/>
      <c r="T204" s="22"/>
      <c r="Y204" s="22"/>
      <c r="Z204" s="22"/>
      <c r="AE204" s="22"/>
      <c r="AF204" s="22"/>
      <c r="AK204" s="22"/>
      <c r="AL204" s="22"/>
    </row>
    <row r="205" spans="1:41" x14ac:dyDescent="0.25">
      <c r="A205" s="122" t="s">
        <v>11</v>
      </c>
      <c r="B205" s="124">
        <v>7</v>
      </c>
      <c r="C205" s="203">
        <v>8</v>
      </c>
      <c r="D205" s="125">
        <v>9</v>
      </c>
      <c r="G205" s="122" t="s">
        <v>11</v>
      </c>
      <c r="H205" s="124">
        <v>7</v>
      </c>
      <c r="I205" s="204">
        <v>8</v>
      </c>
      <c r="J205" s="125">
        <v>9</v>
      </c>
      <c r="M205" s="122" t="s">
        <v>11</v>
      </c>
      <c r="N205" s="124">
        <v>7</v>
      </c>
      <c r="O205" s="204">
        <v>8</v>
      </c>
      <c r="P205" s="125">
        <v>9</v>
      </c>
      <c r="S205" s="122" t="s">
        <v>11</v>
      </c>
      <c r="T205" s="124">
        <v>7</v>
      </c>
      <c r="U205" s="204">
        <v>8</v>
      </c>
      <c r="V205" s="125">
        <v>9</v>
      </c>
      <c r="Y205" s="122" t="s">
        <v>11</v>
      </c>
      <c r="Z205" s="124">
        <v>7</v>
      </c>
      <c r="AA205" s="204">
        <v>8</v>
      </c>
      <c r="AB205" s="125">
        <v>9</v>
      </c>
      <c r="AE205" s="122" t="s">
        <v>11</v>
      </c>
      <c r="AF205" s="124">
        <v>7</v>
      </c>
      <c r="AG205" s="204">
        <v>8</v>
      </c>
      <c r="AH205" s="125">
        <v>9</v>
      </c>
      <c r="AK205" s="122" t="s">
        <v>11</v>
      </c>
      <c r="AL205" s="124">
        <v>7</v>
      </c>
      <c r="AM205" s="204">
        <v>8</v>
      </c>
      <c r="AN205" s="125">
        <v>9</v>
      </c>
    </row>
    <row r="206" spans="1:41" ht="15.75" thickBot="1" x14ac:dyDescent="0.3">
      <c r="A206" s="45" t="s">
        <v>5</v>
      </c>
      <c r="B206" s="52">
        <f>B202+(B203*B205)</f>
        <v>9.6299817184643519</v>
      </c>
      <c r="C206" s="200">
        <f>B202+(B203*C205)</f>
        <v>9.8000000000000007</v>
      </c>
      <c r="D206" s="51">
        <f>B202+(B203*D205)</f>
        <v>9.9700182815356495</v>
      </c>
      <c r="G206" s="45" t="s">
        <v>5</v>
      </c>
      <c r="H206" s="52">
        <f>H202+(H203*H205)</f>
        <v>12.301645787275854</v>
      </c>
      <c r="I206" s="198">
        <f>H202+(H203*I205)</f>
        <v>12.333333333333334</v>
      </c>
      <c r="J206" s="51">
        <f>H202+(H203*J205)</f>
        <v>12.365020879390814</v>
      </c>
      <c r="M206" s="45" t="s">
        <v>5</v>
      </c>
      <c r="N206" s="52">
        <f>N202+(N203*N205)</f>
        <v>12.538602941176471</v>
      </c>
      <c r="O206" s="198">
        <f>N202+(N203*O205)</f>
        <v>12.666666666666668</v>
      </c>
      <c r="P206" s="51">
        <f>N202+(N203*P205)</f>
        <v>12.794730392156863</v>
      </c>
      <c r="S206" s="45" t="s">
        <v>5</v>
      </c>
      <c r="T206" s="52">
        <f>T202+(T203*T205)</f>
        <v>11.044529750479846</v>
      </c>
      <c r="U206" s="198">
        <f>T202+(T203*U205)</f>
        <v>11.200000000000001</v>
      </c>
      <c r="V206" s="51">
        <f>T202+(T203*V205)</f>
        <v>11.355470249520154</v>
      </c>
      <c r="Y206" s="45" t="s">
        <v>5</v>
      </c>
      <c r="Z206" s="52">
        <f>Z202+(Z203*Z205)</f>
        <v>13.071749755620726</v>
      </c>
      <c r="AA206" s="198">
        <f>Z202+(Z203*AA205)</f>
        <v>13.133333333333335</v>
      </c>
      <c r="AB206" s="51">
        <f>Z202+(Z203*AB205)</f>
        <v>13.194916911045945</v>
      </c>
      <c r="AE206" s="45" t="s">
        <v>5</v>
      </c>
      <c r="AF206" s="52">
        <f>AF202+(AF203*AF205)</f>
        <v>13.004297114794351</v>
      </c>
      <c r="AG206" s="198">
        <f>AF202+(AF203*AG205)</f>
        <v>12.999999999999998</v>
      </c>
      <c r="AH206" s="51">
        <f>AF202+(AF203*AH205)</f>
        <v>12.995702885205647</v>
      </c>
      <c r="AK206" s="45" t="s">
        <v>5</v>
      </c>
      <c r="AL206" s="52">
        <f>AL202+(AL203*AL205)</f>
        <v>10.565006729475101</v>
      </c>
      <c r="AM206" s="198">
        <f>AL202+(AL203*AM205)</f>
        <v>10.6</v>
      </c>
      <c r="AN206" s="51">
        <f>AL202+(AL203*AN205)</f>
        <v>10.6349932705249</v>
      </c>
    </row>
    <row r="215" spans="1:19" ht="19.5" thickBot="1" x14ac:dyDescent="0.35">
      <c r="A215" s="53" t="str">
        <f>UPPER(E17)</f>
        <v>CREPA 3 CHOCOLATES</v>
      </c>
      <c r="B215" s="105"/>
      <c r="C215" s="106" t="s">
        <v>28</v>
      </c>
      <c r="Q215" s="100" t="s">
        <v>17</v>
      </c>
    </row>
    <row r="216" spans="1:19" ht="16.5" thickBot="1" x14ac:dyDescent="0.3">
      <c r="A216" s="126" t="s">
        <v>0</v>
      </c>
      <c r="B216" s="102" t="s">
        <v>61</v>
      </c>
      <c r="C216" s="102" t="s">
        <v>62</v>
      </c>
      <c r="D216" s="102" t="s">
        <v>63</v>
      </c>
      <c r="E216" s="102" t="s">
        <v>64</v>
      </c>
      <c r="F216" s="102" t="s">
        <v>65</v>
      </c>
      <c r="G216" s="102" t="s">
        <v>66</v>
      </c>
      <c r="H216" s="102" t="s">
        <v>67</v>
      </c>
      <c r="I216" s="102" t="s">
        <v>68</v>
      </c>
      <c r="J216" s="102" t="s">
        <v>69</v>
      </c>
      <c r="K216" s="102" t="s">
        <v>44</v>
      </c>
      <c r="L216" s="102" t="s">
        <v>40</v>
      </c>
      <c r="M216" s="102" t="s">
        <v>39</v>
      </c>
      <c r="N216" s="102" t="s">
        <v>38</v>
      </c>
      <c r="O216" s="102" t="s">
        <v>37</v>
      </c>
      <c r="P216" s="103" t="s">
        <v>36</v>
      </c>
      <c r="Q216" s="127" t="s">
        <v>41</v>
      </c>
      <c r="R216" s="205" t="s">
        <v>42</v>
      </c>
      <c r="S216" s="128" t="s">
        <v>60</v>
      </c>
    </row>
    <row r="217" spans="1:19" x14ac:dyDescent="0.25">
      <c r="A217" s="28" t="s">
        <v>29</v>
      </c>
      <c r="B217" s="23">
        <f t="shared" ref="B217:B223" si="132">E18</f>
        <v>6</v>
      </c>
      <c r="C217" s="23">
        <f t="shared" ref="C217:C223" si="133">E25</f>
        <v>9</v>
      </c>
      <c r="D217" s="23">
        <f t="shared" ref="D217:D223" si="134">E32</f>
        <v>7</v>
      </c>
      <c r="E217" s="23">
        <f t="shared" ref="E217:E223" si="135">E39</f>
        <v>6</v>
      </c>
      <c r="F217" s="23">
        <f t="shared" ref="F217:F223" si="136">E46</f>
        <v>7</v>
      </c>
      <c r="G217" s="23">
        <f t="shared" ref="G217:G223" si="137">E53</f>
        <v>8</v>
      </c>
      <c r="H217" s="23">
        <f t="shared" ref="H217:H223" si="138">E60</f>
        <v>9</v>
      </c>
      <c r="I217" s="23">
        <f t="shared" ref="I217:I223" si="139">E67</f>
        <v>8</v>
      </c>
      <c r="J217" s="23">
        <f t="shared" ref="J217:J223" si="140">E74</f>
        <v>11</v>
      </c>
      <c r="K217" s="23">
        <f t="shared" ref="K217:K223" si="141">E81</f>
        <v>10</v>
      </c>
      <c r="L217" s="23">
        <f t="shared" ref="L217:L223" si="142">E88</f>
        <v>12</v>
      </c>
      <c r="M217" s="23">
        <f t="shared" ref="M217:M223" si="143">E95</f>
        <v>15</v>
      </c>
      <c r="N217" s="23">
        <f t="shared" ref="N217:N223" si="144">E102</f>
        <v>14</v>
      </c>
      <c r="O217" s="23">
        <f t="shared" ref="O217:O223" si="145">E109</f>
        <v>12</v>
      </c>
      <c r="P217" s="23">
        <f t="shared" ref="P217:P223" si="146">E116</f>
        <v>13</v>
      </c>
      <c r="Q217" s="107">
        <f>B251</f>
        <v>9.5345575959933218</v>
      </c>
      <c r="R217" s="162">
        <f>C251</f>
        <v>9.8000000000000007</v>
      </c>
      <c r="S217" s="108">
        <f>D251</f>
        <v>10.065442404006678</v>
      </c>
    </row>
    <row r="218" spans="1:19" x14ac:dyDescent="0.25">
      <c r="A218" s="28" t="s">
        <v>30</v>
      </c>
      <c r="B218" s="23">
        <f t="shared" si="132"/>
        <v>8</v>
      </c>
      <c r="C218" s="23">
        <f t="shared" si="133"/>
        <v>7</v>
      </c>
      <c r="D218" s="23">
        <f t="shared" si="134"/>
        <v>8</v>
      </c>
      <c r="E218" s="23">
        <f t="shared" si="135"/>
        <v>10</v>
      </c>
      <c r="F218" s="23">
        <f t="shared" si="136"/>
        <v>12</v>
      </c>
      <c r="G218" s="23">
        <f t="shared" si="137"/>
        <v>14</v>
      </c>
      <c r="H218" s="23">
        <f t="shared" si="138"/>
        <v>13</v>
      </c>
      <c r="I218" s="23">
        <f t="shared" si="139"/>
        <v>13</v>
      </c>
      <c r="J218" s="23">
        <f t="shared" si="140"/>
        <v>16</v>
      </c>
      <c r="K218" s="23">
        <f t="shared" si="141"/>
        <v>15</v>
      </c>
      <c r="L218" s="23">
        <f t="shared" si="142"/>
        <v>9</v>
      </c>
      <c r="M218" s="23">
        <f t="shared" si="143"/>
        <v>10</v>
      </c>
      <c r="N218" s="23">
        <f t="shared" si="144"/>
        <v>12</v>
      </c>
      <c r="O218" s="23">
        <f t="shared" si="145"/>
        <v>14</v>
      </c>
      <c r="P218" s="23">
        <f t="shared" si="146"/>
        <v>13</v>
      </c>
      <c r="Q218" s="107">
        <f>H251</f>
        <v>11.52024013722127</v>
      </c>
      <c r="R218" s="162">
        <f>I251</f>
        <v>11.600000000000001</v>
      </c>
      <c r="S218" s="108">
        <f>J251</f>
        <v>11.679759862778731</v>
      </c>
    </row>
    <row r="219" spans="1:19" x14ac:dyDescent="0.25">
      <c r="A219" s="28" t="s">
        <v>31</v>
      </c>
      <c r="B219" s="23">
        <f t="shared" si="132"/>
        <v>6</v>
      </c>
      <c r="C219" s="23">
        <f t="shared" si="133"/>
        <v>8</v>
      </c>
      <c r="D219" s="23">
        <f t="shared" si="134"/>
        <v>9</v>
      </c>
      <c r="E219" s="23">
        <f t="shared" si="135"/>
        <v>11</v>
      </c>
      <c r="F219" s="23">
        <f t="shared" si="136"/>
        <v>11</v>
      </c>
      <c r="G219" s="23">
        <f t="shared" si="137"/>
        <v>12</v>
      </c>
      <c r="H219" s="23">
        <f t="shared" si="138"/>
        <v>10</v>
      </c>
      <c r="I219" s="23">
        <f t="shared" si="139"/>
        <v>7</v>
      </c>
      <c r="J219" s="23">
        <f t="shared" si="140"/>
        <v>9</v>
      </c>
      <c r="K219" s="23">
        <f t="shared" si="141"/>
        <v>8</v>
      </c>
      <c r="L219" s="23">
        <f t="shared" si="142"/>
        <v>9</v>
      </c>
      <c r="M219" s="23">
        <f t="shared" si="143"/>
        <v>12</v>
      </c>
      <c r="N219" s="23">
        <f t="shared" si="144"/>
        <v>11</v>
      </c>
      <c r="O219" s="23">
        <f t="shared" si="145"/>
        <v>12</v>
      </c>
      <c r="P219" s="23">
        <f t="shared" si="146"/>
        <v>14</v>
      </c>
      <c r="Q219" s="107">
        <f>N251</f>
        <v>9.7987507098239632</v>
      </c>
      <c r="R219" s="162">
        <f>O251</f>
        <v>9.9333333333333336</v>
      </c>
      <c r="S219" s="108">
        <f>P251</f>
        <v>10.067915956842704</v>
      </c>
    </row>
    <row r="220" spans="1:19" x14ac:dyDescent="0.25">
      <c r="A220" s="28" t="s">
        <v>32</v>
      </c>
      <c r="B220" s="23">
        <f t="shared" si="132"/>
        <v>7</v>
      </c>
      <c r="C220" s="23">
        <f t="shared" si="133"/>
        <v>6</v>
      </c>
      <c r="D220" s="23">
        <f t="shared" si="134"/>
        <v>9</v>
      </c>
      <c r="E220" s="23">
        <f t="shared" si="135"/>
        <v>8</v>
      </c>
      <c r="F220" s="23">
        <f t="shared" si="136"/>
        <v>9</v>
      </c>
      <c r="G220" s="23">
        <f t="shared" si="137"/>
        <v>10</v>
      </c>
      <c r="H220" s="23">
        <f t="shared" si="138"/>
        <v>12</v>
      </c>
      <c r="I220" s="23">
        <f t="shared" si="139"/>
        <v>9</v>
      </c>
      <c r="J220" s="23">
        <f t="shared" si="140"/>
        <v>7</v>
      </c>
      <c r="K220" s="23">
        <f t="shared" si="141"/>
        <v>9</v>
      </c>
      <c r="L220" s="23">
        <f t="shared" si="142"/>
        <v>10</v>
      </c>
      <c r="M220" s="23">
        <f t="shared" si="143"/>
        <v>11</v>
      </c>
      <c r="N220" s="23">
        <f t="shared" si="144"/>
        <v>13</v>
      </c>
      <c r="O220" s="23">
        <f t="shared" si="145"/>
        <v>15</v>
      </c>
      <c r="P220" s="23">
        <f t="shared" si="146"/>
        <v>16</v>
      </c>
      <c r="Q220" s="107">
        <f>T251</f>
        <v>9.852486459871983</v>
      </c>
      <c r="R220" s="162">
        <f>U251</f>
        <v>10.066666666666666</v>
      </c>
      <c r="S220" s="108">
        <f>V251</f>
        <v>10.280846873461348</v>
      </c>
    </row>
    <row r="221" spans="1:19" x14ac:dyDescent="0.25">
      <c r="A221" s="28" t="s">
        <v>33</v>
      </c>
      <c r="B221" s="23">
        <f t="shared" si="132"/>
        <v>10</v>
      </c>
      <c r="C221" s="23">
        <f t="shared" si="133"/>
        <v>15</v>
      </c>
      <c r="D221" s="23">
        <f t="shared" si="134"/>
        <v>17</v>
      </c>
      <c r="E221" s="23">
        <f t="shared" si="135"/>
        <v>16</v>
      </c>
      <c r="F221" s="23">
        <f t="shared" si="136"/>
        <v>14</v>
      </c>
      <c r="G221" s="23">
        <f t="shared" si="137"/>
        <v>13</v>
      </c>
      <c r="H221" s="23">
        <f t="shared" si="138"/>
        <v>14</v>
      </c>
      <c r="I221" s="23">
        <f t="shared" si="139"/>
        <v>16</v>
      </c>
      <c r="J221" s="23">
        <f t="shared" si="140"/>
        <v>17</v>
      </c>
      <c r="K221" s="23">
        <f t="shared" si="141"/>
        <v>15</v>
      </c>
      <c r="L221" s="23">
        <f t="shared" si="142"/>
        <v>12</v>
      </c>
      <c r="M221" s="23">
        <f t="shared" si="143"/>
        <v>19</v>
      </c>
      <c r="N221" s="23">
        <f t="shared" si="144"/>
        <v>22</v>
      </c>
      <c r="O221" s="23">
        <f t="shared" si="145"/>
        <v>20</v>
      </c>
      <c r="P221" s="23">
        <f t="shared" si="146"/>
        <v>19</v>
      </c>
      <c r="Q221" s="107">
        <f>Z251</f>
        <v>15.889535272484119</v>
      </c>
      <c r="R221" s="162">
        <f>AA251</f>
        <v>15.933333333333334</v>
      </c>
      <c r="S221" s="108">
        <f>AB251</f>
        <v>15.977131394182548</v>
      </c>
    </row>
    <row r="222" spans="1:19" x14ac:dyDescent="0.25">
      <c r="A222" s="28" t="s">
        <v>34</v>
      </c>
      <c r="B222" s="23">
        <f t="shared" si="132"/>
        <v>13</v>
      </c>
      <c r="C222" s="23">
        <f t="shared" si="133"/>
        <v>12</v>
      </c>
      <c r="D222" s="23">
        <f t="shared" si="134"/>
        <v>15</v>
      </c>
      <c r="E222" s="23">
        <f t="shared" si="135"/>
        <v>14</v>
      </c>
      <c r="F222" s="23">
        <f t="shared" si="136"/>
        <v>13</v>
      </c>
      <c r="G222" s="23">
        <f t="shared" si="137"/>
        <v>15</v>
      </c>
      <c r="H222" s="23">
        <f t="shared" si="138"/>
        <v>17</v>
      </c>
      <c r="I222" s="23">
        <f t="shared" si="139"/>
        <v>13</v>
      </c>
      <c r="J222" s="23">
        <f t="shared" si="140"/>
        <v>18</v>
      </c>
      <c r="K222" s="23">
        <f t="shared" si="141"/>
        <v>20</v>
      </c>
      <c r="L222" s="23">
        <f t="shared" si="142"/>
        <v>18</v>
      </c>
      <c r="M222" s="23">
        <f t="shared" si="143"/>
        <v>15</v>
      </c>
      <c r="N222" s="23">
        <f t="shared" si="144"/>
        <v>14</v>
      </c>
      <c r="O222" s="23">
        <f t="shared" si="145"/>
        <v>14</v>
      </c>
      <c r="P222" s="23">
        <f t="shared" si="146"/>
        <v>15</v>
      </c>
      <c r="Q222" s="107">
        <f>AF251</f>
        <v>15.046396396396396</v>
      </c>
      <c r="R222" s="162">
        <f>AG251</f>
        <v>15.066666666666666</v>
      </c>
      <c r="S222" s="108">
        <f>AH251</f>
        <v>15.086936936936937</v>
      </c>
    </row>
    <row r="223" spans="1:19" ht="15.75" thickBot="1" x14ac:dyDescent="0.3">
      <c r="A223" s="24" t="s">
        <v>35</v>
      </c>
      <c r="B223" s="26">
        <f t="shared" si="132"/>
        <v>5</v>
      </c>
      <c r="C223" s="26">
        <f t="shared" si="133"/>
        <v>9</v>
      </c>
      <c r="D223" s="26">
        <f t="shared" si="134"/>
        <v>10</v>
      </c>
      <c r="E223" s="26">
        <f t="shared" si="135"/>
        <v>13</v>
      </c>
      <c r="F223" s="26">
        <f t="shared" si="136"/>
        <v>15</v>
      </c>
      <c r="G223" s="26">
        <f t="shared" si="137"/>
        <v>16</v>
      </c>
      <c r="H223" s="26">
        <f t="shared" si="138"/>
        <v>13</v>
      </c>
      <c r="I223" s="26">
        <f t="shared" si="139"/>
        <v>12</v>
      </c>
      <c r="J223" s="26">
        <f t="shared" si="140"/>
        <v>11</v>
      </c>
      <c r="K223" s="26">
        <f t="shared" si="141"/>
        <v>12</v>
      </c>
      <c r="L223" s="26">
        <f t="shared" si="142"/>
        <v>10</v>
      </c>
      <c r="M223" s="26">
        <f t="shared" si="143"/>
        <v>11</v>
      </c>
      <c r="N223" s="26">
        <f t="shared" si="144"/>
        <v>10</v>
      </c>
      <c r="O223" s="26">
        <f t="shared" si="145"/>
        <v>12</v>
      </c>
      <c r="P223" s="30">
        <f t="shared" si="146"/>
        <v>15</v>
      </c>
      <c r="Q223" s="113">
        <f>AL251</f>
        <v>11.55274914089347</v>
      </c>
      <c r="R223" s="163">
        <f>AM251</f>
        <v>11.6</v>
      </c>
      <c r="S223" s="114">
        <f>AN251</f>
        <v>11.647250859106528</v>
      </c>
    </row>
    <row r="225" spans="1:41" ht="15.75" thickBot="1" x14ac:dyDescent="0.3"/>
    <row r="226" spans="1:41" ht="17.25" customHeight="1" thickBot="1" x14ac:dyDescent="0.3">
      <c r="A226" s="129" t="s">
        <v>0</v>
      </c>
      <c r="B226" s="130" t="s">
        <v>43</v>
      </c>
      <c r="C226" s="130" t="s">
        <v>1</v>
      </c>
      <c r="D226" s="130" t="s">
        <v>2</v>
      </c>
      <c r="E226" s="131" t="s">
        <v>3</v>
      </c>
      <c r="G226" s="129" t="s">
        <v>0</v>
      </c>
      <c r="H226" s="130" t="s">
        <v>43</v>
      </c>
      <c r="I226" s="130" t="s">
        <v>1</v>
      </c>
      <c r="J226" s="130" t="s">
        <v>2</v>
      </c>
      <c r="K226" s="131" t="s">
        <v>3</v>
      </c>
      <c r="M226" s="129" t="s">
        <v>0</v>
      </c>
      <c r="N226" s="130" t="s">
        <v>43</v>
      </c>
      <c r="O226" s="130" t="s">
        <v>1</v>
      </c>
      <c r="P226" s="130" t="s">
        <v>2</v>
      </c>
      <c r="Q226" s="131" t="s">
        <v>3</v>
      </c>
      <c r="S226" s="129" t="s">
        <v>0</v>
      </c>
      <c r="T226" s="130" t="s">
        <v>43</v>
      </c>
      <c r="U226" s="130" t="s">
        <v>1</v>
      </c>
      <c r="V226" s="130" t="s">
        <v>2</v>
      </c>
      <c r="W226" s="131" t="s">
        <v>3</v>
      </c>
      <c r="Y226" s="129" t="s">
        <v>0</v>
      </c>
      <c r="Z226" s="130" t="s">
        <v>43</v>
      </c>
      <c r="AA226" s="130" t="s">
        <v>1</v>
      </c>
      <c r="AB226" s="130" t="s">
        <v>2</v>
      </c>
      <c r="AC226" s="131" t="s">
        <v>3</v>
      </c>
      <c r="AE226" s="129" t="s">
        <v>0</v>
      </c>
      <c r="AF226" s="130" t="s">
        <v>43</v>
      </c>
      <c r="AG226" s="130" t="s">
        <v>1</v>
      </c>
      <c r="AH226" s="130" t="s">
        <v>2</v>
      </c>
      <c r="AI226" s="131" t="s">
        <v>3</v>
      </c>
      <c r="AK226" s="129" t="s">
        <v>0</v>
      </c>
      <c r="AL226" s="130" t="s">
        <v>43</v>
      </c>
      <c r="AM226" s="130" t="s">
        <v>1</v>
      </c>
      <c r="AN226" s="130" t="s">
        <v>2</v>
      </c>
      <c r="AO226" s="131" t="s">
        <v>3</v>
      </c>
    </row>
    <row r="227" spans="1:41" ht="17.25" customHeight="1" x14ac:dyDescent="0.25">
      <c r="A227" s="110" t="str">
        <f>CONCATENATE($A$127," #15")</f>
        <v>Lunes #15</v>
      </c>
      <c r="B227" s="4">
        <v>1</v>
      </c>
      <c r="C227" s="23">
        <f>B217</f>
        <v>6</v>
      </c>
      <c r="D227" s="23">
        <f t="shared" ref="D227:D235" si="147">C227^2</f>
        <v>36</v>
      </c>
      <c r="E227" s="29">
        <f t="shared" ref="E227:E235" si="148">B227*C227</f>
        <v>6</v>
      </c>
      <c r="G227" s="110" t="str">
        <f>CONCATENATE($A$128," #15")</f>
        <v>Martes #15</v>
      </c>
      <c r="H227" s="4">
        <v>1</v>
      </c>
      <c r="I227" s="23">
        <f>B218</f>
        <v>8</v>
      </c>
      <c r="J227" s="23">
        <f t="shared" ref="J227:J241" si="149">I227^2</f>
        <v>64</v>
      </c>
      <c r="K227" s="29">
        <f t="shared" ref="K227:K241" si="150">H227*I227</f>
        <v>8</v>
      </c>
      <c r="M227" s="110" t="str">
        <f>CONCATENATE($A$129," #15")</f>
        <v>Miércoles #15</v>
      </c>
      <c r="N227" s="4">
        <v>1</v>
      </c>
      <c r="O227" s="201">
        <f>B219</f>
        <v>6</v>
      </c>
      <c r="P227" s="23">
        <f t="shared" ref="P227:P241" si="151">O227^2</f>
        <v>36</v>
      </c>
      <c r="Q227" s="29">
        <f t="shared" ref="Q227:Q241" si="152">N227*O227</f>
        <v>6</v>
      </c>
      <c r="S227" s="110" t="str">
        <f>CONCATENATE($A$130," #15")</f>
        <v>Jueves #15</v>
      </c>
      <c r="T227" s="4">
        <v>1</v>
      </c>
      <c r="U227" s="201">
        <f>B220</f>
        <v>7</v>
      </c>
      <c r="V227" s="201">
        <f t="shared" ref="V227:V235" si="153">U227^2</f>
        <v>49</v>
      </c>
      <c r="W227" s="29">
        <f t="shared" ref="W227:W235" si="154">T227*U227</f>
        <v>7</v>
      </c>
      <c r="Y227" s="110" t="str">
        <f>CONCATENATE($A$131," #15")</f>
        <v>Viernes #15</v>
      </c>
      <c r="Z227" s="4">
        <v>1</v>
      </c>
      <c r="AA227" s="201">
        <f>B221</f>
        <v>10</v>
      </c>
      <c r="AB227" s="23">
        <f t="shared" ref="AB227:AB235" si="155">AA227^2</f>
        <v>100</v>
      </c>
      <c r="AC227" s="29">
        <f t="shared" ref="AC227:AC235" si="156">Z227*AA227</f>
        <v>10</v>
      </c>
      <c r="AE227" s="110" t="str">
        <f>CONCATENATE($A$132," #15")</f>
        <v>Sábado #15</v>
      </c>
      <c r="AF227" s="4">
        <v>1</v>
      </c>
      <c r="AG227" s="201">
        <f>B222</f>
        <v>13</v>
      </c>
      <c r="AH227" s="23">
        <f t="shared" ref="AH227:AH241" si="157">AG227^2</f>
        <v>169</v>
      </c>
      <c r="AI227" s="29">
        <f t="shared" ref="AI227:AI241" si="158">AF227*AG227</f>
        <v>13</v>
      </c>
      <c r="AK227" s="110" t="str">
        <f>CONCATENATE($A$133," #15")</f>
        <v>Domingo #15</v>
      </c>
      <c r="AL227" s="4">
        <v>1</v>
      </c>
      <c r="AM227" s="201">
        <f>B223</f>
        <v>5</v>
      </c>
      <c r="AN227" s="23">
        <f t="shared" ref="AN227:AN241" si="159">AM227^2</f>
        <v>25</v>
      </c>
      <c r="AO227" s="29">
        <f t="shared" ref="AO227:AO241" si="160">AL227*AM227</f>
        <v>5</v>
      </c>
    </row>
    <row r="228" spans="1:41" ht="17.25" customHeight="1" x14ac:dyDescent="0.25">
      <c r="A228" s="110" t="str">
        <f>CONCATENATE($A$127," #14")</f>
        <v>Lunes #14</v>
      </c>
      <c r="B228" s="4">
        <v>2</v>
      </c>
      <c r="C228" s="23">
        <f>C217</f>
        <v>9</v>
      </c>
      <c r="D228" s="23">
        <f t="shared" si="147"/>
        <v>81</v>
      </c>
      <c r="E228" s="29">
        <f t="shared" si="148"/>
        <v>18</v>
      </c>
      <c r="G228" s="110" t="str">
        <f>CONCATENATE($A$128," #14")</f>
        <v>Martes #14</v>
      </c>
      <c r="H228" s="4">
        <v>2</v>
      </c>
      <c r="I228" s="23">
        <f>C218</f>
        <v>7</v>
      </c>
      <c r="J228" s="23">
        <f t="shared" si="149"/>
        <v>49</v>
      </c>
      <c r="K228" s="29">
        <f t="shared" si="150"/>
        <v>14</v>
      </c>
      <c r="M228" s="110" t="str">
        <f>CONCATENATE($A$129," #14")</f>
        <v>Miércoles #14</v>
      </c>
      <c r="N228" s="4">
        <v>2</v>
      </c>
      <c r="O228" s="201">
        <f>C219</f>
        <v>8</v>
      </c>
      <c r="P228" s="23">
        <f t="shared" si="151"/>
        <v>64</v>
      </c>
      <c r="Q228" s="29">
        <f t="shared" si="152"/>
        <v>16</v>
      </c>
      <c r="S228" s="110" t="str">
        <f>CONCATENATE($A$130," #14")</f>
        <v>Jueves #14</v>
      </c>
      <c r="T228" s="4">
        <v>2</v>
      </c>
      <c r="U228" s="201">
        <f>C220</f>
        <v>6</v>
      </c>
      <c r="V228" s="201">
        <f t="shared" si="153"/>
        <v>36</v>
      </c>
      <c r="W228" s="29">
        <f t="shared" si="154"/>
        <v>12</v>
      </c>
      <c r="Y228" s="110" t="str">
        <f>CONCATENATE($A$131," #14")</f>
        <v>Viernes #14</v>
      </c>
      <c r="Z228" s="4">
        <v>2</v>
      </c>
      <c r="AA228" s="201">
        <f>C221</f>
        <v>15</v>
      </c>
      <c r="AB228" s="23">
        <f t="shared" si="155"/>
        <v>225</v>
      </c>
      <c r="AC228" s="29">
        <f t="shared" si="156"/>
        <v>30</v>
      </c>
      <c r="AE228" s="110" t="str">
        <f>CONCATENATE($A$132," #14")</f>
        <v>Sábado #14</v>
      </c>
      <c r="AF228" s="4">
        <v>2</v>
      </c>
      <c r="AG228" s="201">
        <f>C222</f>
        <v>12</v>
      </c>
      <c r="AH228" s="23">
        <f t="shared" si="157"/>
        <v>144</v>
      </c>
      <c r="AI228" s="29">
        <f t="shared" si="158"/>
        <v>24</v>
      </c>
      <c r="AK228" s="110" t="str">
        <f>CONCATENATE($A$133," #14")</f>
        <v>Domingo #14</v>
      </c>
      <c r="AL228" s="4">
        <v>2</v>
      </c>
      <c r="AM228" s="201">
        <f>C223</f>
        <v>9</v>
      </c>
      <c r="AN228" s="23">
        <f t="shared" si="159"/>
        <v>81</v>
      </c>
      <c r="AO228" s="29">
        <f t="shared" si="160"/>
        <v>18</v>
      </c>
    </row>
    <row r="229" spans="1:41" ht="17.25" customHeight="1" x14ac:dyDescent="0.25">
      <c r="A229" s="110" t="str">
        <f>CONCATENATE($A$127," #13")</f>
        <v>Lunes #13</v>
      </c>
      <c r="B229" s="4">
        <v>3</v>
      </c>
      <c r="C229" s="23">
        <f>D217</f>
        <v>7</v>
      </c>
      <c r="D229" s="23">
        <f t="shared" si="147"/>
        <v>49</v>
      </c>
      <c r="E229" s="29">
        <f t="shared" si="148"/>
        <v>21</v>
      </c>
      <c r="G229" s="110" t="str">
        <f>CONCATENATE($A$128," #13")</f>
        <v>Martes #13</v>
      </c>
      <c r="H229" s="4">
        <v>3</v>
      </c>
      <c r="I229" s="23">
        <f>D218</f>
        <v>8</v>
      </c>
      <c r="J229" s="23">
        <f t="shared" si="149"/>
        <v>64</v>
      </c>
      <c r="K229" s="29">
        <f t="shared" si="150"/>
        <v>24</v>
      </c>
      <c r="M229" s="110" t="str">
        <f>CONCATENATE($A$129," #13")</f>
        <v>Miércoles #13</v>
      </c>
      <c r="N229" s="4">
        <v>3</v>
      </c>
      <c r="O229" s="201">
        <f>D219</f>
        <v>9</v>
      </c>
      <c r="P229" s="23">
        <f t="shared" si="151"/>
        <v>81</v>
      </c>
      <c r="Q229" s="29">
        <f t="shared" si="152"/>
        <v>27</v>
      </c>
      <c r="S229" s="110" t="str">
        <f>CONCATENATE($A$130," #13")</f>
        <v>Jueves #13</v>
      </c>
      <c r="T229" s="4">
        <v>3</v>
      </c>
      <c r="U229" s="201">
        <f>D220</f>
        <v>9</v>
      </c>
      <c r="V229" s="201">
        <f t="shared" si="153"/>
        <v>81</v>
      </c>
      <c r="W229" s="29">
        <f t="shared" si="154"/>
        <v>27</v>
      </c>
      <c r="Y229" s="110" t="str">
        <f>CONCATENATE($A$131," #13")</f>
        <v>Viernes #13</v>
      </c>
      <c r="Z229" s="4">
        <v>3</v>
      </c>
      <c r="AA229" s="201">
        <f>D221</f>
        <v>17</v>
      </c>
      <c r="AB229" s="23">
        <f t="shared" si="155"/>
        <v>289</v>
      </c>
      <c r="AC229" s="29">
        <f t="shared" si="156"/>
        <v>51</v>
      </c>
      <c r="AE229" s="110" t="str">
        <f>CONCATENATE($A$132," #13")</f>
        <v>Sábado #13</v>
      </c>
      <c r="AF229" s="4">
        <v>3</v>
      </c>
      <c r="AG229" s="201">
        <f>D222</f>
        <v>15</v>
      </c>
      <c r="AH229" s="23">
        <f t="shared" si="157"/>
        <v>225</v>
      </c>
      <c r="AI229" s="29">
        <f t="shared" si="158"/>
        <v>45</v>
      </c>
      <c r="AK229" s="110" t="str">
        <f>CONCATENATE($A$133," #13")</f>
        <v>Domingo #13</v>
      </c>
      <c r="AL229" s="4">
        <v>3</v>
      </c>
      <c r="AM229" s="201">
        <f>D223</f>
        <v>10</v>
      </c>
      <c r="AN229" s="23">
        <f t="shared" si="159"/>
        <v>100</v>
      </c>
      <c r="AO229" s="29">
        <f t="shared" si="160"/>
        <v>30</v>
      </c>
    </row>
    <row r="230" spans="1:41" ht="17.25" customHeight="1" x14ac:dyDescent="0.25">
      <c r="A230" s="110" t="str">
        <f>CONCATENATE($A$127," #12")</f>
        <v>Lunes #12</v>
      </c>
      <c r="B230" s="4">
        <v>4</v>
      </c>
      <c r="C230" s="23">
        <f>E217</f>
        <v>6</v>
      </c>
      <c r="D230" s="23">
        <f t="shared" si="147"/>
        <v>36</v>
      </c>
      <c r="E230" s="29">
        <f t="shared" si="148"/>
        <v>24</v>
      </c>
      <c r="G230" s="110" t="str">
        <f>CONCATENATE($A$128," #12")</f>
        <v>Martes #12</v>
      </c>
      <c r="H230" s="4">
        <v>4</v>
      </c>
      <c r="I230" s="23">
        <f>E218</f>
        <v>10</v>
      </c>
      <c r="J230" s="23">
        <f t="shared" si="149"/>
        <v>100</v>
      </c>
      <c r="K230" s="29">
        <f t="shared" si="150"/>
        <v>40</v>
      </c>
      <c r="M230" s="110" t="str">
        <f>CONCATENATE($A$129," #12")</f>
        <v>Miércoles #12</v>
      </c>
      <c r="N230" s="4">
        <v>4</v>
      </c>
      <c r="O230" s="201">
        <f>E219</f>
        <v>11</v>
      </c>
      <c r="P230" s="23">
        <f t="shared" si="151"/>
        <v>121</v>
      </c>
      <c r="Q230" s="29">
        <f t="shared" si="152"/>
        <v>44</v>
      </c>
      <c r="S230" s="110" t="str">
        <f>CONCATENATE($A$130," #12")</f>
        <v>Jueves #12</v>
      </c>
      <c r="T230" s="4">
        <v>4</v>
      </c>
      <c r="U230" s="201">
        <f>E220</f>
        <v>8</v>
      </c>
      <c r="V230" s="201">
        <f t="shared" si="153"/>
        <v>64</v>
      </c>
      <c r="W230" s="29">
        <f t="shared" si="154"/>
        <v>32</v>
      </c>
      <c r="Y230" s="110" t="str">
        <f>CONCATENATE($A$131," #12")</f>
        <v>Viernes #12</v>
      </c>
      <c r="Z230" s="4">
        <v>4</v>
      </c>
      <c r="AA230" s="201">
        <f>E221</f>
        <v>16</v>
      </c>
      <c r="AB230" s="23">
        <f t="shared" si="155"/>
        <v>256</v>
      </c>
      <c r="AC230" s="29">
        <f t="shared" si="156"/>
        <v>64</v>
      </c>
      <c r="AE230" s="110" t="str">
        <f>CONCATENATE($A$132," #12")</f>
        <v>Sábado #12</v>
      </c>
      <c r="AF230" s="4">
        <v>4</v>
      </c>
      <c r="AG230" s="201">
        <f>E222</f>
        <v>14</v>
      </c>
      <c r="AH230" s="23">
        <f t="shared" si="157"/>
        <v>196</v>
      </c>
      <c r="AI230" s="29">
        <f t="shared" si="158"/>
        <v>56</v>
      </c>
      <c r="AK230" s="110" t="str">
        <f>CONCATENATE($A$133," #12")</f>
        <v>Domingo #12</v>
      </c>
      <c r="AL230" s="4">
        <v>4</v>
      </c>
      <c r="AM230" s="201">
        <f>E223</f>
        <v>13</v>
      </c>
      <c r="AN230" s="23">
        <f t="shared" si="159"/>
        <v>169</v>
      </c>
      <c r="AO230" s="29">
        <f t="shared" si="160"/>
        <v>52</v>
      </c>
    </row>
    <row r="231" spans="1:41" ht="17.25" customHeight="1" x14ac:dyDescent="0.25">
      <c r="A231" s="110" t="str">
        <f>CONCATENATE($A$127," #11")</f>
        <v>Lunes #11</v>
      </c>
      <c r="B231" s="4">
        <v>5</v>
      </c>
      <c r="C231" s="23">
        <f>F217</f>
        <v>7</v>
      </c>
      <c r="D231" s="23">
        <f t="shared" si="147"/>
        <v>49</v>
      </c>
      <c r="E231" s="29">
        <f t="shared" si="148"/>
        <v>35</v>
      </c>
      <c r="G231" s="110" t="str">
        <f>CONCATENATE($A$128," #11")</f>
        <v>Martes #11</v>
      </c>
      <c r="H231" s="4">
        <v>5</v>
      </c>
      <c r="I231" s="23">
        <f>F218</f>
        <v>12</v>
      </c>
      <c r="J231" s="23">
        <f t="shared" si="149"/>
        <v>144</v>
      </c>
      <c r="K231" s="29">
        <f t="shared" si="150"/>
        <v>60</v>
      </c>
      <c r="M231" s="110" t="str">
        <f>CONCATENATE($A$129," #11")</f>
        <v>Miércoles #11</v>
      </c>
      <c r="N231" s="4">
        <v>5</v>
      </c>
      <c r="O231" s="201">
        <f>F219</f>
        <v>11</v>
      </c>
      <c r="P231" s="23">
        <f t="shared" si="151"/>
        <v>121</v>
      </c>
      <c r="Q231" s="29">
        <f t="shared" si="152"/>
        <v>55</v>
      </c>
      <c r="S231" s="110" t="str">
        <f>CONCATENATE($A$130," #11")</f>
        <v>Jueves #11</v>
      </c>
      <c r="T231" s="4">
        <v>5</v>
      </c>
      <c r="U231" s="201">
        <f>F220</f>
        <v>9</v>
      </c>
      <c r="V231" s="201">
        <f t="shared" si="153"/>
        <v>81</v>
      </c>
      <c r="W231" s="29">
        <f t="shared" si="154"/>
        <v>45</v>
      </c>
      <c r="Y231" s="110" t="str">
        <f>CONCATENATE($A$131," #11")</f>
        <v>Viernes #11</v>
      </c>
      <c r="Z231" s="4">
        <v>5</v>
      </c>
      <c r="AA231" s="201">
        <f>F221</f>
        <v>14</v>
      </c>
      <c r="AB231" s="23">
        <f t="shared" si="155"/>
        <v>196</v>
      </c>
      <c r="AC231" s="29">
        <f t="shared" si="156"/>
        <v>70</v>
      </c>
      <c r="AE231" s="110" t="str">
        <f>CONCATENATE($A$132," #11")</f>
        <v>Sábado #11</v>
      </c>
      <c r="AF231" s="4">
        <v>5</v>
      </c>
      <c r="AG231" s="201">
        <f>F222</f>
        <v>13</v>
      </c>
      <c r="AH231" s="23">
        <f t="shared" si="157"/>
        <v>169</v>
      </c>
      <c r="AI231" s="29">
        <f t="shared" si="158"/>
        <v>65</v>
      </c>
      <c r="AK231" s="110" t="str">
        <f>CONCATENATE($A$133," #11")</f>
        <v>Domingo #11</v>
      </c>
      <c r="AL231" s="4">
        <v>5</v>
      </c>
      <c r="AM231" s="201">
        <f>F223</f>
        <v>15</v>
      </c>
      <c r="AN231" s="23">
        <f t="shared" si="159"/>
        <v>225</v>
      </c>
      <c r="AO231" s="29">
        <f t="shared" si="160"/>
        <v>75</v>
      </c>
    </row>
    <row r="232" spans="1:41" ht="17.25" customHeight="1" x14ac:dyDescent="0.25">
      <c r="A232" s="110" t="str">
        <f>CONCATENATE($A$127," #10")</f>
        <v>Lunes #10</v>
      </c>
      <c r="B232" s="4">
        <v>6</v>
      </c>
      <c r="C232" s="23">
        <f>G217</f>
        <v>8</v>
      </c>
      <c r="D232" s="23">
        <f t="shared" si="147"/>
        <v>64</v>
      </c>
      <c r="E232" s="29">
        <f t="shared" si="148"/>
        <v>48</v>
      </c>
      <c r="G232" s="110" t="str">
        <f>CONCATENATE($A$128," #10")</f>
        <v>Martes #10</v>
      </c>
      <c r="H232" s="4">
        <v>6</v>
      </c>
      <c r="I232" s="23">
        <f>G218</f>
        <v>14</v>
      </c>
      <c r="J232" s="23">
        <f t="shared" si="149"/>
        <v>196</v>
      </c>
      <c r="K232" s="29">
        <f t="shared" si="150"/>
        <v>84</v>
      </c>
      <c r="M232" s="110" t="str">
        <f>CONCATENATE($A$129," #10")</f>
        <v>Miércoles #10</v>
      </c>
      <c r="N232" s="4">
        <v>6</v>
      </c>
      <c r="O232" s="201">
        <f>G219</f>
        <v>12</v>
      </c>
      <c r="P232" s="23">
        <f t="shared" si="151"/>
        <v>144</v>
      </c>
      <c r="Q232" s="29">
        <f t="shared" si="152"/>
        <v>72</v>
      </c>
      <c r="S232" s="110" t="str">
        <f>CONCATENATE($A$130," #10")</f>
        <v>Jueves #10</v>
      </c>
      <c r="T232" s="4">
        <v>6</v>
      </c>
      <c r="U232" s="201">
        <f>G220</f>
        <v>10</v>
      </c>
      <c r="V232" s="201">
        <f t="shared" si="153"/>
        <v>100</v>
      </c>
      <c r="W232" s="29">
        <f t="shared" si="154"/>
        <v>60</v>
      </c>
      <c r="Y232" s="110" t="str">
        <f>CONCATENATE($A$131," #10")</f>
        <v>Viernes #10</v>
      </c>
      <c r="Z232" s="4">
        <v>6</v>
      </c>
      <c r="AA232" s="201">
        <f>G221</f>
        <v>13</v>
      </c>
      <c r="AB232" s="23">
        <f t="shared" si="155"/>
        <v>169</v>
      </c>
      <c r="AC232" s="29">
        <f t="shared" si="156"/>
        <v>78</v>
      </c>
      <c r="AE232" s="110" t="str">
        <f>CONCATENATE($A$132," #10")</f>
        <v>Sábado #10</v>
      </c>
      <c r="AF232" s="4">
        <v>6</v>
      </c>
      <c r="AG232" s="201">
        <f>G222</f>
        <v>15</v>
      </c>
      <c r="AH232" s="23">
        <f t="shared" si="157"/>
        <v>225</v>
      </c>
      <c r="AI232" s="29">
        <f t="shared" si="158"/>
        <v>90</v>
      </c>
      <c r="AK232" s="110" t="str">
        <f>CONCATENATE($A$133," #10")</f>
        <v>Domingo #10</v>
      </c>
      <c r="AL232" s="4">
        <v>6</v>
      </c>
      <c r="AM232" s="201">
        <f>G223</f>
        <v>16</v>
      </c>
      <c r="AN232" s="23">
        <f t="shared" si="159"/>
        <v>256</v>
      </c>
      <c r="AO232" s="29">
        <f t="shared" si="160"/>
        <v>96</v>
      </c>
    </row>
    <row r="233" spans="1:41" ht="17.25" customHeight="1" x14ac:dyDescent="0.25">
      <c r="A233" s="110" t="str">
        <f>CONCATENATE($A$127," #9")</f>
        <v>Lunes #9</v>
      </c>
      <c r="B233" s="4">
        <v>7</v>
      </c>
      <c r="C233" s="23">
        <f>H217</f>
        <v>9</v>
      </c>
      <c r="D233" s="23">
        <f t="shared" si="147"/>
        <v>81</v>
      </c>
      <c r="E233" s="29">
        <f t="shared" si="148"/>
        <v>63</v>
      </c>
      <c r="G233" s="110" t="str">
        <f>CONCATENATE($A$128," #9")</f>
        <v>Martes #9</v>
      </c>
      <c r="H233" s="4">
        <v>7</v>
      </c>
      <c r="I233" s="23">
        <f>H218</f>
        <v>13</v>
      </c>
      <c r="J233" s="23">
        <f t="shared" si="149"/>
        <v>169</v>
      </c>
      <c r="K233" s="29">
        <f t="shared" si="150"/>
        <v>91</v>
      </c>
      <c r="M233" s="110" t="str">
        <f>CONCATENATE($A$129," #9")</f>
        <v>Miércoles #9</v>
      </c>
      <c r="N233" s="4">
        <v>7</v>
      </c>
      <c r="O233" s="201">
        <f>H219</f>
        <v>10</v>
      </c>
      <c r="P233" s="23">
        <f t="shared" si="151"/>
        <v>100</v>
      </c>
      <c r="Q233" s="29">
        <f t="shared" si="152"/>
        <v>70</v>
      </c>
      <c r="S233" s="110" t="str">
        <f>CONCATENATE($A$130," #9")</f>
        <v>Jueves #9</v>
      </c>
      <c r="T233" s="4">
        <v>7</v>
      </c>
      <c r="U233" s="201">
        <f>H220</f>
        <v>12</v>
      </c>
      <c r="V233" s="201">
        <f t="shared" si="153"/>
        <v>144</v>
      </c>
      <c r="W233" s="29">
        <f t="shared" si="154"/>
        <v>84</v>
      </c>
      <c r="Y233" s="110" t="str">
        <f>CONCATENATE($A$131," #9")</f>
        <v>Viernes #9</v>
      </c>
      <c r="Z233" s="4">
        <v>7</v>
      </c>
      <c r="AA233" s="201">
        <f>H221</f>
        <v>14</v>
      </c>
      <c r="AB233" s="23">
        <f t="shared" si="155"/>
        <v>196</v>
      </c>
      <c r="AC233" s="29">
        <f t="shared" si="156"/>
        <v>98</v>
      </c>
      <c r="AE233" s="110" t="str">
        <f>CONCATENATE($A$132," #9")</f>
        <v>Sábado #9</v>
      </c>
      <c r="AF233" s="4">
        <v>7</v>
      </c>
      <c r="AG233" s="201">
        <f>H222</f>
        <v>17</v>
      </c>
      <c r="AH233" s="23">
        <f t="shared" si="157"/>
        <v>289</v>
      </c>
      <c r="AI233" s="29">
        <f t="shared" si="158"/>
        <v>119</v>
      </c>
      <c r="AK233" s="110" t="str">
        <f>CONCATENATE($A$133," #9")</f>
        <v>Domingo #9</v>
      </c>
      <c r="AL233" s="4">
        <v>7</v>
      </c>
      <c r="AM233" s="201">
        <f>H223</f>
        <v>13</v>
      </c>
      <c r="AN233" s="23">
        <f t="shared" si="159"/>
        <v>169</v>
      </c>
      <c r="AO233" s="29">
        <f t="shared" si="160"/>
        <v>91</v>
      </c>
    </row>
    <row r="234" spans="1:41" ht="17.25" customHeight="1" x14ac:dyDescent="0.25">
      <c r="A234" s="110" t="str">
        <f>CONCATENATE($A$127," #8")</f>
        <v>Lunes #8</v>
      </c>
      <c r="B234" s="4">
        <v>8</v>
      </c>
      <c r="C234" s="23">
        <f>I217</f>
        <v>8</v>
      </c>
      <c r="D234" s="23">
        <f t="shared" si="147"/>
        <v>64</v>
      </c>
      <c r="E234" s="29">
        <f t="shared" si="148"/>
        <v>64</v>
      </c>
      <c r="G234" s="110" t="str">
        <f>CONCATENATE($A$128," #8")</f>
        <v>Martes #8</v>
      </c>
      <c r="H234" s="4">
        <v>8</v>
      </c>
      <c r="I234" s="23">
        <f>I218</f>
        <v>13</v>
      </c>
      <c r="J234" s="23">
        <f t="shared" si="149"/>
        <v>169</v>
      </c>
      <c r="K234" s="29">
        <f t="shared" si="150"/>
        <v>104</v>
      </c>
      <c r="M234" s="110" t="str">
        <f>CONCATENATE($A$129," #8")</f>
        <v>Miércoles #8</v>
      </c>
      <c r="N234" s="4">
        <v>8</v>
      </c>
      <c r="O234" s="201">
        <f>I219</f>
        <v>7</v>
      </c>
      <c r="P234" s="23">
        <f t="shared" si="151"/>
        <v>49</v>
      </c>
      <c r="Q234" s="29">
        <f t="shared" si="152"/>
        <v>56</v>
      </c>
      <c r="S234" s="110" t="str">
        <f>CONCATENATE($A$130," #8")</f>
        <v>Jueves #8</v>
      </c>
      <c r="T234" s="4">
        <v>8</v>
      </c>
      <c r="U234" s="201">
        <f>I220</f>
        <v>9</v>
      </c>
      <c r="V234" s="201">
        <f t="shared" si="153"/>
        <v>81</v>
      </c>
      <c r="W234" s="29">
        <f t="shared" si="154"/>
        <v>72</v>
      </c>
      <c r="Y234" s="110" t="str">
        <f>CONCATENATE($A$131," #8")</f>
        <v>Viernes #8</v>
      </c>
      <c r="Z234" s="4">
        <v>8</v>
      </c>
      <c r="AA234" s="201">
        <f>I221</f>
        <v>16</v>
      </c>
      <c r="AB234" s="23">
        <f t="shared" si="155"/>
        <v>256</v>
      </c>
      <c r="AC234" s="29">
        <f t="shared" si="156"/>
        <v>128</v>
      </c>
      <c r="AE234" s="110" t="str">
        <f>CONCATENATE($A$132," #8")</f>
        <v>Sábado #8</v>
      </c>
      <c r="AF234" s="4">
        <v>8</v>
      </c>
      <c r="AG234" s="201">
        <f>I222</f>
        <v>13</v>
      </c>
      <c r="AH234" s="23">
        <f t="shared" si="157"/>
        <v>169</v>
      </c>
      <c r="AI234" s="29">
        <f t="shared" si="158"/>
        <v>104</v>
      </c>
      <c r="AK234" s="110" t="str">
        <f>CONCATENATE($A$133," #8")</f>
        <v>Domingo #8</v>
      </c>
      <c r="AL234" s="4">
        <v>8</v>
      </c>
      <c r="AM234" s="201">
        <f>I223</f>
        <v>12</v>
      </c>
      <c r="AN234" s="23">
        <f t="shared" si="159"/>
        <v>144</v>
      </c>
      <c r="AO234" s="29">
        <f t="shared" si="160"/>
        <v>96</v>
      </c>
    </row>
    <row r="235" spans="1:41" ht="17.25" customHeight="1" x14ac:dyDescent="0.25">
      <c r="A235" s="110" t="str">
        <f>CONCATENATE($A$127," #7")</f>
        <v>Lunes #7</v>
      </c>
      <c r="B235" s="4">
        <v>9</v>
      </c>
      <c r="C235" s="23">
        <f>J217</f>
        <v>11</v>
      </c>
      <c r="D235" s="23">
        <f t="shared" si="147"/>
        <v>121</v>
      </c>
      <c r="E235" s="29">
        <f t="shared" si="148"/>
        <v>99</v>
      </c>
      <c r="G235" s="110" t="str">
        <f>CONCATENATE($A$128," #7")</f>
        <v>Martes #7</v>
      </c>
      <c r="H235" s="4">
        <v>9</v>
      </c>
      <c r="I235" s="23">
        <f>J218</f>
        <v>16</v>
      </c>
      <c r="J235" s="23">
        <f t="shared" si="149"/>
        <v>256</v>
      </c>
      <c r="K235" s="29">
        <f t="shared" si="150"/>
        <v>144</v>
      </c>
      <c r="M235" s="110" t="str">
        <f>CONCATENATE($A$129," #7")</f>
        <v>Miércoles #7</v>
      </c>
      <c r="N235" s="4">
        <v>9</v>
      </c>
      <c r="O235" s="201">
        <f>J219</f>
        <v>9</v>
      </c>
      <c r="P235" s="23">
        <f t="shared" si="151"/>
        <v>81</v>
      </c>
      <c r="Q235" s="29">
        <f t="shared" si="152"/>
        <v>81</v>
      </c>
      <c r="S235" s="110" t="str">
        <f>CONCATENATE($A$130," #7")</f>
        <v>Jueves #7</v>
      </c>
      <c r="T235" s="4">
        <v>9</v>
      </c>
      <c r="U235" s="201">
        <f>J220</f>
        <v>7</v>
      </c>
      <c r="V235" s="201">
        <f t="shared" si="153"/>
        <v>49</v>
      </c>
      <c r="W235" s="29">
        <f t="shared" si="154"/>
        <v>63</v>
      </c>
      <c r="Y235" s="110" t="str">
        <f>CONCATENATE($A$131," #7")</f>
        <v>Viernes #7</v>
      </c>
      <c r="Z235" s="4">
        <v>9</v>
      </c>
      <c r="AA235" s="201">
        <f>J221</f>
        <v>17</v>
      </c>
      <c r="AB235" s="23">
        <f t="shared" si="155"/>
        <v>289</v>
      </c>
      <c r="AC235" s="29">
        <f t="shared" si="156"/>
        <v>153</v>
      </c>
      <c r="AE235" s="110" t="str">
        <f>CONCATENATE($A$132," #7")</f>
        <v>Sábado #7</v>
      </c>
      <c r="AF235" s="4">
        <v>9</v>
      </c>
      <c r="AG235" s="201">
        <f>J222</f>
        <v>18</v>
      </c>
      <c r="AH235" s="23">
        <f t="shared" si="157"/>
        <v>324</v>
      </c>
      <c r="AI235" s="29">
        <f t="shared" si="158"/>
        <v>162</v>
      </c>
      <c r="AK235" s="110" t="str">
        <f>CONCATENATE($A$133," #7")</f>
        <v>Domingo #7</v>
      </c>
      <c r="AL235" s="4">
        <v>9</v>
      </c>
      <c r="AM235" s="201">
        <f>J223</f>
        <v>11</v>
      </c>
      <c r="AN235" s="23">
        <f t="shared" si="159"/>
        <v>121</v>
      </c>
      <c r="AO235" s="29">
        <f t="shared" si="160"/>
        <v>99</v>
      </c>
    </row>
    <row r="236" spans="1:41" x14ac:dyDescent="0.25">
      <c r="A236" s="110" t="str">
        <f>CONCATENATE($A$127," #6")</f>
        <v>Lunes #6</v>
      </c>
      <c r="B236" s="4">
        <v>10</v>
      </c>
      <c r="C236" s="23">
        <f>K217</f>
        <v>10</v>
      </c>
      <c r="D236" s="23">
        <f>C236^2</f>
        <v>100</v>
      </c>
      <c r="E236" s="29">
        <f>B236*C236</f>
        <v>100</v>
      </c>
      <c r="G236" s="110" t="str">
        <f>CONCATENATE($A$128," #6")</f>
        <v>Martes #6</v>
      </c>
      <c r="H236" s="4">
        <v>10</v>
      </c>
      <c r="I236" s="23">
        <f>K218</f>
        <v>15</v>
      </c>
      <c r="J236" s="23">
        <f t="shared" si="149"/>
        <v>225</v>
      </c>
      <c r="K236" s="29">
        <f t="shared" si="150"/>
        <v>150</v>
      </c>
      <c r="M236" s="110" t="str">
        <f>CONCATENATE($A$129," #6")</f>
        <v>Miércoles #6</v>
      </c>
      <c r="N236" s="4">
        <v>10</v>
      </c>
      <c r="O236" s="201">
        <f>K219</f>
        <v>8</v>
      </c>
      <c r="P236" s="23">
        <f t="shared" si="151"/>
        <v>64</v>
      </c>
      <c r="Q236" s="29">
        <f t="shared" si="152"/>
        <v>80</v>
      </c>
      <c r="S236" s="110" t="str">
        <f>CONCATENATE($A$130," #6")</f>
        <v>Jueves #6</v>
      </c>
      <c r="T236" s="4">
        <v>10</v>
      </c>
      <c r="U236" s="201">
        <f>K220</f>
        <v>9</v>
      </c>
      <c r="V236" s="201">
        <f>U236^2</f>
        <v>81</v>
      </c>
      <c r="W236" s="29">
        <f>T236*U236</f>
        <v>90</v>
      </c>
      <c r="Y236" s="110" t="str">
        <f>CONCATENATE($A$131," #6")</f>
        <v>Viernes #6</v>
      </c>
      <c r="Z236" s="4">
        <v>10</v>
      </c>
      <c r="AA236" s="201">
        <f>K221</f>
        <v>15</v>
      </c>
      <c r="AB236" s="23">
        <f>AA236^2</f>
        <v>225</v>
      </c>
      <c r="AC236" s="29">
        <f>Z236*AA236</f>
        <v>150</v>
      </c>
      <c r="AE236" s="110" t="str">
        <f>CONCATENATE($A$132," #6")</f>
        <v>Sábado #6</v>
      </c>
      <c r="AF236" s="4">
        <v>10</v>
      </c>
      <c r="AG236" s="201">
        <f>K222</f>
        <v>20</v>
      </c>
      <c r="AH236" s="23">
        <f t="shared" si="157"/>
        <v>400</v>
      </c>
      <c r="AI236" s="29">
        <f t="shared" si="158"/>
        <v>200</v>
      </c>
      <c r="AK236" s="110" t="str">
        <f>CONCATENATE($A$133," #6")</f>
        <v>Domingo #6</v>
      </c>
      <c r="AL236" s="4">
        <v>10</v>
      </c>
      <c r="AM236" s="201">
        <f>K223</f>
        <v>12</v>
      </c>
      <c r="AN236" s="23">
        <f t="shared" si="159"/>
        <v>144</v>
      </c>
      <c r="AO236" s="29">
        <f t="shared" si="160"/>
        <v>120</v>
      </c>
    </row>
    <row r="237" spans="1:41" x14ac:dyDescent="0.25">
      <c r="A237" s="110" t="str">
        <f>CONCATENATE($A$127," #5")</f>
        <v>Lunes #5</v>
      </c>
      <c r="B237" s="4">
        <v>11</v>
      </c>
      <c r="C237" s="23">
        <f>L217</f>
        <v>12</v>
      </c>
      <c r="D237" s="23">
        <f t="shared" ref="D237:D241" si="161">C237^2</f>
        <v>144</v>
      </c>
      <c r="E237" s="29">
        <f t="shared" ref="E237:E241" si="162">B237*C237</f>
        <v>132</v>
      </c>
      <c r="G237" s="110" t="str">
        <f>CONCATENATE($A$128," #5")</f>
        <v>Martes #5</v>
      </c>
      <c r="H237" s="4">
        <v>11</v>
      </c>
      <c r="I237" s="23">
        <f>L218</f>
        <v>9</v>
      </c>
      <c r="J237" s="23">
        <f t="shared" si="149"/>
        <v>81</v>
      </c>
      <c r="K237" s="29">
        <f t="shared" si="150"/>
        <v>99</v>
      </c>
      <c r="M237" s="110" t="str">
        <f>CONCATENATE($A$129," #5")</f>
        <v>Miércoles #5</v>
      </c>
      <c r="N237" s="4">
        <v>11</v>
      </c>
      <c r="O237" s="201">
        <f>L219</f>
        <v>9</v>
      </c>
      <c r="P237" s="23">
        <f t="shared" si="151"/>
        <v>81</v>
      </c>
      <c r="Q237" s="29">
        <f t="shared" si="152"/>
        <v>99</v>
      </c>
      <c r="S237" s="110" t="str">
        <f>CONCATENATE($A$130," #5")</f>
        <v>Jueves #5</v>
      </c>
      <c r="T237" s="4">
        <v>11</v>
      </c>
      <c r="U237" s="23">
        <f>L220</f>
        <v>10</v>
      </c>
      <c r="V237" s="23">
        <f t="shared" ref="V237:V241" si="163">U237^2</f>
        <v>100</v>
      </c>
      <c r="W237" s="29">
        <f t="shared" ref="W237:W241" si="164">T237*U237</f>
        <v>110</v>
      </c>
      <c r="Y237" s="110" t="str">
        <f>CONCATENATE($A$131," #5")</f>
        <v>Viernes #5</v>
      </c>
      <c r="Z237" s="4">
        <v>11</v>
      </c>
      <c r="AA237" s="201">
        <f>L221</f>
        <v>12</v>
      </c>
      <c r="AB237" s="23">
        <f t="shared" ref="AB237:AB241" si="165">AA237^2</f>
        <v>144</v>
      </c>
      <c r="AC237" s="29">
        <f t="shared" ref="AC237:AC241" si="166">Z237*AA237</f>
        <v>132</v>
      </c>
      <c r="AE237" s="110" t="str">
        <f>CONCATENATE($A$132," #5")</f>
        <v>Sábado #5</v>
      </c>
      <c r="AF237" s="4">
        <v>11</v>
      </c>
      <c r="AG237" s="201">
        <f>L222</f>
        <v>18</v>
      </c>
      <c r="AH237" s="23">
        <f t="shared" si="157"/>
        <v>324</v>
      </c>
      <c r="AI237" s="29">
        <f t="shared" si="158"/>
        <v>198</v>
      </c>
      <c r="AK237" s="110" t="str">
        <f>CONCATENATE($A$133," #5")</f>
        <v>Domingo #5</v>
      </c>
      <c r="AL237" s="4">
        <v>11</v>
      </c>
      <c r="AM237" s="201">
        <f>L223</f>
        <v>10</v>
      </c>
      <c r="AN237" s="23">
        <f t="shared" si="159"/>
        <v>100</v>
      </c>
      <c r="AO237" s="29">
        <f t="shared" si="160"/>
        <v>110</v>
      </c>
    </row>
    <row r="238" spans="1:41" x14ac:dyDescent="0.25">
      <c r="A238" s="110" t="str">
        <f>CONCATENATE($A$127," #4")</f>
        <v>Lunes #4</v>
      </c>
      <c r="B238" s="4">
        <v>12</v>
      </c>
      <c r="C238" s="23">
        <f>M217</f>
        <v>15</v>
      </c>
      <c r="D238" s="23">
        <f t="shared" si="161"/>
        <v>225</v>
      </c>
      <c r="E238" s="29">
        <f t="shared" si="162"/>
        <v>180</v>
      </c>
      <c r="G238" s="110" t="str">
        <f>CONCATENATE($A$128," #4")</f>
        <v>Martes #4</v>
      </c>
      <c r="H238" s="4">
        <v>12</v>
      </c>
      <c r="I238" s="23">
        <f>M218</f>
        <v>10</v>
      </c>
      <c r="J238" s="23">
        <f t="shared" si="149"/>
        <v>100</v>
      </c>
      <c r="K238" s="29">
        <f t="shared" si="150"/>
        <v>120</v>
      </c>
      <c r="M238" s="110" t="str">
        <f>CONCATENATE($A$129," #4")</f>
        <v>Miércoles #4</v>
      </c>
      <c r="N238" s="4">
        <v>12</v>
      </c>
      <c r="O238" s="201">
        <f>M219</f>
        <v>12</v>
      </c>
      <c r="P238" s="23">
        <f t="shared" si="151"/>
        <v>144</v>
      </c>
      <c r="Q238" s="29">
        <f t="shared" si="152"/>
        <v>144</v>
      </c>
      <c r="S238" s="110" t="str">
        <f>CONCATENATE($A$130," #4")</f>
        <v>Jueves #4</v>
      </c>
      <c r="T238" s="4">
        <v>12</v>
      </c>
      <c r="U238" s="23">
        <f>M220</f>
        <v>11</v>
      </c>
      <c r="V238" s="23">
        <f t="shared" si="163"/>
        <v>121</v>
      </c>
      <c r="W238" s="29">
        <f t="shared" si="164"/>
        <v>132</v>
      </c>
      <c r="Y238" s="110" t="str">
        <f>CONCATENATE($A$131," #4")</f>
        <v>Viernes #4</v>
      </c>
      <c r="Z238" s="4">
        <v>12</v>
      </c>
      <c r="AA238" s="201">
        <f>M221</f>
        <v>19</v>
      </c>
      <c r="AB238" s="23">
        <f t="shared" si="165"/>
        <v>361</v>
      </c>
      <c r="AC238" s="29">
        <f t="shared" si="166"/>
        <v>228</v>
      </c>
      <c r="AE238" s="110" t="str">
        <f>CONCATENATE($A$132," #4")</f>
        <v>Sábado #4</v>
      </c>
      <c r="AF238" s="4">
        <v>12</v>
      </c>
      <c r="AG238" s="201">
        <f>M222</f>
        <v>15</v>
      </c>
      <c r="AH238" s="23">
        <f t="shared" si="157"/>
        <v>225</v>
      </c>
      <c r="AI238" s="29">
        <f t="shared" si="158"/>
        <v>180</v>
      </c>
      <c r="AK238" s="110" t="str">
        <f>CONCATENATE($A$133," #4")</f>
        <v>Domingo #4</v>
      </c>
      <c r="AL238" s="4">
        <v>12</v>
      </c>
      <c r="AM238" s="23">
        <f>M223</f>
        <v>11</v>
      </c>
      <c r="AN238" s="23">
        <f t="shared" si="159"/>
        <v>121</v>
      </c>
      <c r="AO238" s="29">
        <f t="shared" si="160"/>
        <v>132</v>
      </c>
    </row>
    <row r="239" spans="1:41" x14ac:dyDescent="0.25">
      <c r="A239" s="110" t="str">
        <f>CONCATENATE($A$127," #3")</f>
        <v>Lunes #3</v>
      </c>
      <c r="B239" s="4">
        <v>13</v>
      </c>
      <c r="C239" s="23">
        <f>N217</f>
        <v>14</v>
      </c>
      <c r="D239" s="23">
        <f t="shared" si="161"/>
        <v>196</v>
      </c>
      <c r="E239" s="29">
        <f t="shared" si="162"/>
        <v>182</v>
      </c>
      <c r="G239" s="110" t="str">
        <f>CONCATENATE($A$128," #3")</f>
        <v>Martes #3</v>
      </c>
      <c r="H239" s="4">
        <v>13</v>
      </c>
      <c r="I239" s="23">
        <f>N218</f>
        <v>12</v>
      </c>
      <c r="J239" s="23">
        <f t="shared" si="149"/>
        <v>144</v>
      </c>
      <c r="K239" s="29">
        <f t="shared" si="150"/>
        <v>156</v>
      </c>
      <c r="M239" s="110" t="str">
        <f>CONCATENATE($A$129," #3")</f>
        <v>Miércoles #3</v>
      </c>
      <c r="N239" s="4">
        <v>13</v>
      </c>
      <c r="O239" s="23">
        <f>N219</f>
        <v>11</v>
      </c>
      <c r="P239" s="23">
        <f t="shared" si="151"/>
        <v>121</v>
      </c>
      <c r="Q239" s="29">
        <f t="shared" si="152"/>
        <v>143</v>
      </c>
      <c r="S239" s="110" t="str">
        <f>CONCATENATE($A$130," #3")</f>
        <v>Jueves #3</v>
      </c>
      <c r="T239" s="4">
        <v>13</v>
      </c>
      <c r="U239" s="23">
        <f>N220</f>
        <v>13</v>
      </c>
      <c r="V239" s="23">
        <f t="shared" si="163"/>
        <v>169</v>
      </c>
      <c r="W239" s="29">
        <f t="shared" si="164"/>
        <v>169</v>
      </c>
      <c r="Y239" s="110" t="str">
        <f>CONCATENATE($A$131," #3")</f>
        <v>Viernes #3</v>
      </c>
      <c r="Z239" s="4">
        <v>13</v>
      </c>
      <c r="AA239" s="23">
        <f>N221</f>
        <v>22</v>
      </c>
      <c r="AB239" s="23">
        <f t="shared" si="165"/>
        <v>484</v>
      </c>
      <c r="AC239" s="29">
        <f t="shared" si="166"/>
        <v>286</v>
      </c>
      <c r="AE239" s="110" t="str">
        <f>CONCATENATE($A$132," #3")</f>
        <v>Sábado #3</v>
      </c>
      <c r="AF239" s="4">
        <v>13</v>
      </c>
      <c r="AG239" s="23">
        <f>N222</f>
        <v>14</v>
      </c>
      <c r="AH239" s="23">
        <f t="shared" si="157"/>
        <v>196</v>
      </c>
      <c r="AI239" s="29">
        <f t="shared" si="158"/>
        <v>182</v>
      </c>
      <c r="AK239" s="110" t="str">
        <f>CONCATENATE($A$133," #3")</f>
        <v>Domingo #3</v>
      </c>
      <c r="AL239" s="4">
        <v>13</v>
      </c>
      <c r="AM239" s="23">
        <f>N223</f>
        <v>10</v>
      </c>
      <c r="AN239" s="23">
        <f t="shared" si="159"/>
        <v>100</v>
      </c>
      <c r="AO239" s="29">
        <f t="shared" si="160"/>
        <v>130</v>
      </c>
    </row>
    <row r="240" spans="1:41" x14ac:dyDescent="0.25">
      <c r="A240" s="110" t="str">
        <f>CONCATENATE($A$127," #2")</f>
        <v>Lunes #2</v>
      </c>
      <c r="B240" s="4">
        <v>14</v>
      </c>
      <c r="C240" s="23">
        <f>O217</f>
        <v>12</v>
      </c>
      <c r="D240" s="23">
        <f t="shared" si="161"/>
        <v>144</v>
      </c>
      <c r="E240" s="29">
        <f t="shared" si="162"/>
        <v>168</v>
      </c>
      <c r="G240" s="110" t="str">
        <f>CONCATENATE($A$128," #2")</f>
        <v>Martes #2</v>
      </c>
      <c r="H240" s="4">
        <v>14</v>
      </c>
      <c r="I240" s="23">
        <f>O218</f>
        <v>14</v>
      </c>
      <c r="J240" s="23">
        <f t="shared" si="149"/>
        <v>196</v>
      </c>
      <c r="K240" s="29">
        <f t="shared" si="150"/>
        <v>196</v>
      </c>
      <c r="M240" s="110" t="str">
        <f>CONCATENATE($A$129," #2")</f>
        <v>Miércoles #2</v>
      </c>
      <c r="N240" s="4">
        <v>14</v>
      </c>
      <c r="O240" s="23">
        <f>O219</f>
        <v>12</v>
      </c>
      <c r="P240" s="23">
        <f t="shared" si="151"/>
        <v>144</v>
      </c>
      <c r="Q240" s="29">
        <f t="shared" si="152"/>
        <v>168</v>
      </c>
      <c r="S240" s="110" t="str">
        <f>CONCATENATE($A$130," #2")</f>
        <v>Jueves #2</v>
      </c>
      <c r="T240" s="4">
        <v>14</v>
      </c>
      <c r="U240" s="23">
        <f>O220</f>
        <v>15</v>
      </c>
      <c r="V240" s="23">
        <f t="shared" si="163"/>
        <v>225</v>
      </c>
      <c r="W240" s="29">
        <f t="shared" si="164"/>
        <v>210</v>
      </c>
      <c r="Y240" s="110" t="str">
        <f>CONCATENATE($A$131," #2")</f>
        <v>Viernes #2</v>
      </c>
      <c r="Z240" s="4">
        <v>14</v>
      </c>
      <c r="AA240" s="23">
        <f>O221</f>
        <v>20</v>
      </c>
      <c r="AB240" s="23">
        <f t="shared" si="165"/>
        <v>400</v>
      </c>
      <c r="AC240" s="29">
        <f t="shared" si="166"/>
        <v>280</v>
      </c>
      <c r="AE240" s="110" t="str">
        <f>CONCATENATE($A$132," #2")</f>
        <v>Sábado #2</v>
      </c>
      <c r="AF240" s="4">
        <v>14</v>
      </c>
      <c r="AG240" s="23">
        <f>O222</f>
        <v>14</v>
      </c>
      <c r="AH240" s="23">
        <f t="shared" si="157"/>
        <v>196</v>
      </c>
      <c r="AI240" s="29">
        <f t="shared" si="158"/>
        <v>196</v>
      </c>
      <c r="AK240" s="110" t="str">
        <f>CONCATENATE($A$133," #2")</f>
        <v>Domingo #2</v>
      </c>
      <c r="AL240" s="4">
        <v>14</v>
      </c>
      <c r="AM240" s="23">
        <f>O223</f>
        <v>12</v>
      </c>
      <c r="AN240" s="23">
        <f t="shared" si="159"/>
        <v>144</v>
      </c>
      <c r="AO240" s="29">
        <f t="shared" si="160"/>
        <v>168</v>
      </c>
    </row>
    <row r="241" spans="1:41" ht="15.75" thickBot="1" x14ac:dyDescent="0.3">
      <c r="A241" s="110" t="str">
        <f>CONCATENATE($A$127," #1")</f>
        <v>Lunes #1</v>
      </c>
      <c r="B241" s="4">
        <v>15</v>
      </c>
      <c r="C241" s="23">
        <f>P217</f>
        <v>13</v>
      </c>
      <c r="D241" s="23">
        <f t="shared" si="161"/>
        <v>169</v>
      </c>
      <c r="E241" s="29">
        <f t="shared" si="162"/>
        <v>195</v>
      </c>
      <c r="G241" s="110" t="str">
        <f>CONCATENATE($A$128," #1")</f>
        <v>Martes #1</v>
      </c>
      <c r="H241" s="4">
        <v>15</v>
      </c>
      <c r="I241" s="23">
        <f>P218</f>
        <v>13</v>
      </c>
      <c r="J241" s="23">
        <f t="shared" si="149"/>
        <v>169</v>
      </c>
      <c r="K241" s="29">
        <f t="shared" si="150"/>
        <v>195</v>
      </c>
      <c r="M241" s="110" t="str">
        <f>CONCATENATE($A$129," #1")</f>
        <v>Miércoles #1</v>
      </c>
      <c r="N241" s="4">
        <v>15</v>
      </c>
      <c r="O241" s="23">
        <f>P219</f>
        <v>14</v>
      </c>
      <c r="P241" s="23">
        <f t="shared" si="151"/>
        <v>196</v>
      </c>
      <c r="Q241" s="29">
        <f t="shared" si="152"/>
        <v>210</v>
      </c>
      <c r="S241" s="110" t="str">
        <f>CONCATENATE($A$130," #1")</f>
        <v>Jueves #1</v>
      </c>
      <c r="T241" s="4">
        <v>15</v>
      </c>
      <c r="U241" s="23">
        <f>P220</f>
        <v>16</v>
      </c>
      <c r="V241" s="23">
        <f t="shared" si="163"/>
        <v>256</v>
      </c>
      <c r="W241" s="29">
        <f t="shared" si="164"/>
        <v>240</v>
      </c>
      <c r="Y241" s="110" t="str">
        <f>CONCATENATE($A$131," #1")</f>
        <v>Viernes #1</v>
      </c>
      <c r="Z241" s="4">
        <v>15</v>
      </c>
      <c r="AA241" s="23">
        <f>P221</f>
        <v>19</v>
      </c>
      <c r="AB241" s="23">
        <f t="shared" si="165"/>
        <v>361</v>
      </c>
      <c r="AC241" s="29">
        <f t="shared" si="166"/>
        <v>285</v>
      </c>
      <c r="AE241" s="110" t="str">
        <f>CONCATENATE($A$132," #1")</f>
        <v>Sábado #1</v>
      </c>
      <c r="AF241" s="4">
        <v>15</v>
      </c>
      <c r="AG241" s="23">
        <f>P222</f>
        <v>15</v>
      </c>
      <c r="AH241" s="23">
        <f t="shared" si="157"/>
        <v>225</v>
      </c>
      <c r="AI241" s="29">
        <f t="shared" si="158"/>
        <v>225</v>
      </c>
      <c r="AK241" s="110" t="str">
        <f>CONCATENATE($A$133," #1")</f>
        <v>Domingo #1</v>
      </c>
      <c r="AL241" s="4">
        <v>15</v>
      </c>
      <c r="AM241" s="23">
        <f>P223</f>
        <v>15</v>
      </c>
      <c r="AN241" s="23">
        <f t="shared" si="159"/>
        <v>225</v>
      </c>
      <c r="AO241" s="29">
        <f t="shared" si="160"/>
        <v>225</v>
      </c>
    </row>
    <row r="242" spans="1:41" ht="15.75" thickBot="1" x14ac:dyDescent="0.3">
      <c r="A242" s="111"/>
      <c r="B242" s="46">
        <f>SUM(B227:B241)</f>
        <v>120</v>
      </c>
      <c r="C242" s="46">
        <f>SUM(C227:C241)</f>
        <v>147</v>
      </c>
      <c r="D242" s="46">
        <f>SUM(D227:D241)</f>
        <v>1559</v>
      </c>
      <c r="E242" s="47">
        <f>SUM(E227:E241)</f>
        <v>1335</v>
      </c>
      <c r="G242" s="111"/>
      <c r="H242" s="46">
        <f>SUM(H227:H241)</f>
        <v>120</v>
      </c>
      <c r="I242" s="46">
        <f t="shared" ref="I242" si="167">SUM(I227:I241)</f>
        <v>174</v>
      </c>
      <c r="J242" s="46">
        <f t="shared" ref="J242" si="168">SUM(J227:J241)</f>
        <v>2126</v>
      </c>
      <c r="K242" s="47">
        <f t="shared" ref="K242" si="169">SUM(K227:K241)</f>
        <v>1485</v>
      </c>
      <c r="M242" s="111"/>
      <c r="N242" s="46">
        <f>SUM(N227:N241)</f>
        <v>120</v>
      </c>
      <c r="O242" s="46">
        <f t="shared" ref="O242" si="170">SUM(O227:O241)</f>
        <v>149</v>
      </c>
      <c r="P242" s="46">
        <f t="shared" ref="P242" si="171">SUM(P227:P241)</f>
        <v>1547</v>
      </c>
      <c r="Q242" s="47">
        <f t="shared" ref="Q242" si="172">SUM(Q227:Q241)</f>
        <v>1271</v>
      </c>
      <c r="S242" s="111"/>
      <c r="T242" s="46">
        <f>SUM(T227:T241)</f>
        <v>120</v>
      </c>
      <c r="U242" s="46">
        <f t="shared" ref="U242" si="173">SUM(U227:U241)</f>
        <v>151</v>
      </c>
      <c r="V242" s="46">
        <f t="shared" ref="V242" si="174">SUM(V227:V241)</f>
        <v>1637</v>
      </c>
      <c r="W242" s="47">
        <f t="shared" ref="W242" si="175">SUM(W227:W241)</f>
        <v>1353</v>
      </c>
      <c r="Y242" s="111"/>
      <c r="Z242" s="46">
        <f>SUM(Z227:Z241)</f>
        <v>120</v>
      </c>
      <c r="AA242" s="46">
        <f t="shared" ref="AA242" si="176">SUM(AA227:AA241)</f>
        <v>239</v>
      </c>
      <c r="AB242" s="46">
        <f t="shared" ref="AB242" si="177">SUM(AB227:AB241)</f>
        <v>3951</v>
      </c>
      <c r="AC242" s="47">
        <f t="shared" ref="AC242" si="178">SUM(AC227:AC241)</f>
        <v>2043</v>
      </c>
      <c r="AE242" s="111"/>
      <c r="AF242" s="46">
        <f>SUM(AF227:AF241)</f>
        <v>120</v>
      </c>
      <c r="AG242" s="46">
        <f t="shared" ref="AG242" si="179">SUM(AG227:AG241)</f>
        <v>226</v>
      </c>
      <c r="AH242" s="46">
        <f t="shared" ref="AH242" si="180">SUM(AH227:AH241)</f>
        <v>3476</v>
      </c>
      <c r="AI242" s="47">
        <f t="shared" ref="AI242" si="181">SUM(AI227:AI241)</f>
        <v>1859</v>
      </c>
      <c r="AK242" s="111"/>
      <c r="AL242" s="46">
        <f>SUM(AL227:AL241)</f>
        <v>120</v>
      </c>
      <c r="AM242" s="46">
        <f t="shared" ref="AM242" si="182">SUM(AM227:AM241)</f>
        <v>174</v>
      </c>
      <c r="AN242" s="46">
        <f t="shared" ref="AN242" si="183">SUM(AN227:AN241)</f>
        <v>2124</v>
      </c>
      <c r="AO242" s="47">
        <f t="shared" ref="AO242" si="184">SUM(AO227:AO241)</f>
        <v>1447</v>
      </c>
    </row>
    <row r="243" spans="1:41" ht="15.75" thickTop="1" x14ac:dyDescent="0.25"/>
    <row r="244" spans="1:41" ht="15.75" thickBot="1" x14ac:dyDescent="0.3"/>
    <row r="245" spans="1:41" ht="15.75" thickBot="1" x14ac:dyDescent="0.3">
      <c r="A245" s="132" t="s">
        <v>4</v>
      </c>
      <c r="B245" s="44">
        <f>COUNTA(A227:A241)</f>
        <v>15</v>
      </c>
      <c r="G245" s="132" t="s">
        <v>4</v>
      </c>
      <c r="H245" s="44">
        <f>COUNTA(G227:G241)</f>
        <v>15</v>
      </c>
      <c r="M245" s="132" t="s">
        <v>4</v>
      </c>
      <c r="N245" s="44">
        <f>COUNTA(M227:M241)</f>
        <v>15</v>
      </c>
      <c r="S245" s="132" t="s">
        <v>4</v>
      </c>
      <c r="T245" s="44">
        <f>COUNTA(S227:S241)</f>
        <v>15</v>
      </c>
      <c r="Y245" s="132" t="s">
        <v>4</v>
      </c>
      <c r="Z245" s="44">
        <f>COUNTA(Y227:Y241)</f>
        <v>15</v>
      </c>
      <c r="AE245" s="132" t="s">
        <v>4</v>
      </c>
      <c r="AF245" s="44">
        <f>COUNTA(AE227:AE241)</f>
        <v>15</v>
      </c>
      <c r="AK245" s="132" t="s">
        <v>4</v>
      </c>
      <c r="AL245" s="44">
        <f>COUNTA(AK227:AK241)</f>
        <v>15</v>
      </c>
    </row>
    <row r="246" spans="1:41" ht="15.75" thickBot="1" x14ac:dyDescent="0.3">
      <c r="A246" s="22"/>
      <c r="B246" s="22"/>
      <c r="G246" s="22"/>
      <c r="H246" s="22"/>
      <c r="M246" s="22"/>
      <c r="N246" s="22"/>
      <c r="S246" s="22"/>
      <c r="T246" s="22"/>
      <c r="Y246" s="22"/>
      <c r="Z246" s="22"/>
      <c r="AE246" s="22"/>
      <c r="AF246" s="22"/>
      <c r="AK246" s="22"/>
      <c r="AL246" s="22"/>
    </row>
    <row r="247" spans="1:41" x14ac:dyDescent="0.25">
      <c r="A247" s="133" t="s">
        <v>6</v>
      </c>
      <c r="B247" s="49">
        <f>((C242-(B248*B242))/B245)</f>
        <v>7.6764607679465779</v>
      </c>
      <c r="G247" s="133" t="s">
        <v>6</v>
      </c>
      <c r="H247" s="49">
        <f>((I242-(H248*H242))/H245)</f>
        <v>10.961921097770155</v>
      </c>
      <c r="M247" s="133" t="s">
        <v>6</v>
      </c>
      <c r="N247" s="49">
        <f>((O242-(N248*N242))/N245)</f>
        <v>8.8566723452583762</v>
      </c>
      <c r="S247" s="133" t="s">
        <v>6</v>
      </c>
      <c r="T247" s="49">
        <f>((U242-(T248*T242))/T245)</f>
        <v>8.3532250123092062</v>
      </c>
      <c r="Y247" s="133" t="s">
        <v>6</v>
      </c>
      <c r="Z247" s="49">
        <f>((AA242-(Z248*Z242))/Z245)</f>
        <v>15.582948846539619</v>
      </c>
      <c r="AE247" s="133" t="s">
        <v>6</v>
      </c>
      <c r="AF247" s="49">
        <f>((AG242-(AF248*AF242))/AF245)</f>
        <v>14.904504504504505</v>
      </c>
      <c r="AK247" s="133" t="s">
        <v>6</v>
      </c>
      <c r="AL247" s="49">
        <f>((AM242-(AL248*AL242))/AL245)</f>
        <v>11.221993127147766</v>
      </c>
    </row>
    <row r="248" spans="1:41" ht="15.75" thickBot="1" x14ac:dyDescent="0.3">
      <c r="A248" s="134" t="s">
        <v>7</v>
      </c>
      <c r="B248" s="112">
        <f>((B245*(E242))-(B242*C242))/((B245*D242)-(B242^2))</f>
        <v>0.26544240400667779</v>
      </c>
      <c r="G248" s="134" t="s">
        <v>7</v>
      </c>
      <c r="H248" s="112">
        <f>((H245*(K242))-(H242*I242))/((H245*J242)-(H242^2))</f>
        <v>7.9759862778730706E-2</v>
      </c>
      <c r="M248" s="134" t="s">
        <v>7</v>
      </c>
      <c r="N248" s="112">
        <f>((N245*(Q242))-(N242*O242))/((N245*P242)-(N242^2))</f>
        <v>0.13458262350936967</v>
      </c>
      <c r="S248" s="134" t="s">
        <v>7</v>
      </c>
      <c r="T248" s="112">
        <f>((T245*(W242))-(T242*U242))/((T245*V242)-(T242^2))</f>
        <v>0.21418020679468242</v>
      </c>
      <c r="Y248" s="134" t="s">
        <v>7</v>
      </c>
      <c r="Z248" s="112">
        <f>((Z245*(AC242))-(Z242*AA242))/((Z245*AB242)-(Z242^2))</f>
        <v>4.379806084921431E-2</v>
      </c>
      <c r="AE248" s="134" t="s">
        <v>7</v>
      </c>
      <c r="AF248" s="112">
        <f>((AF245*(AI242))-(AF242*AG242))/((AF245*AH242)-(AF242^2))</f>
        <v>2.0270270270270271E-2</v>
      </c>
      <c r="AK248" s="134" t="s">
        <v>7</v>
      </c>
      <c r="AL248" s="112">
        <f>((AL245*(AO242))-(AL242*AM242))/((AL245*AN242)-(AL242^2))</f>
        <v>4.7250859106529208E-2</v>
      </c>
    </row>
    <row r="249" spans="1:41" ht="15.75" thickBot="1" x14ac:dyDescent="0.3">
      <c r="A249" s="22"/>
      <c r="B249" s="22"/>
      <c r="G249" s="22"/>
      <c r="H249" s="22"/>
      <c r="M249" s="22"/>
      <c r="N249" s="22"/>
      <c r="S249" s="22"/>
      <c r="T249" s="22"/>
      <c r="Y249" s="22"/>
      <c r="Z249" s="22"/>
      <c r="AE249" s="22"/>
      <c r="AF249" s="22"/>
      <c r="AK249" s="22"/>
      <c r="AL249" s="22"/>
    </row>
    <row r="250" spans="1:41" x14ac:dyDescent="0.25">
      <c r="A250" s="133" t="s">
        <v>11</v>
      </c>
      <c r="B250" s="135">
        <v>7</v>
      </c>
      <c r="C250" s="206">
        <v>8</v>
      </c>
      <c r="D250" s="136">
        <v>9</v>
      </c>
      <c r="G250" s="133" t="s">
        <v>11</v>
      </c>
      <c r="H250" s="135">
        <v>7</v>
      </c>
      <c r="I250" s="207">
        <v>8</v>
      </c>
      <c r="J250" s="136">
        <v>9</v>
      </c>
      <c r="M250" s="133" t="s">
        <v>11</v>
      </c>
      <c r="N250" s="135">
        <v>7</v>
      </c>
      <c r="O250" s="207">
        <v>8</v>
      </c>
      <c r="P250" s="136">
        <v>9</v>
      </c>
      <c r="S250" s="133" t="s">
        <v>11</v>
      </c>
      <c r="T250" s="135">
        <v>7</v>
      </c>
      <c r="U250" s="207">
        <v>8</v>
      </c>
      <c r="V250" s="136">
        <v>9</v>
      </c>
      <c r="Y250" s="133" t="s">
        <v>11</v>
      </c>
      <c r="Z250" s="135">
        <v>7</v>
      </c>
      <c r="AA250" s="207">
        <v>8</v>
      </c>
      <c r="AB250" s="136">
        <v>9</v>
      </c>
      <c r="AE250" s="133" t="s">
        <v>11</v>
      </c>
      <c r="AF250" s="135">
        <v>7</v>
      </c>
      <c r="AG250" s="207">
        <v>8</v>
      </c>
      <c r="AH250" s="136">
        <v>9</v>
      </c>
      <c r="AK250" s="133" t="s">
        <v>11</v>
      </c>
      <c r="AL250" s="135">
        <v>7</v>
      </c>
      <c r="AM250" s="207">
        <v>8</v>
      </c>
      <c r="AN250" s="136">
        <v>9</v>
      </c>
    </row>
    <row r="251" spans="1:41" ht="15.75" thickBot="1" x14ac:dyDescent="0.3">
      <c r="A251" s="45" t="s">
        <v>5</v>
      </c>
      <c r="B251" s="52">
        <f>B247+(B248*B250)</f>
        <v>9.5345575959933218</v>
      </c>
      <c r="C251" s="200">
        <f>B247+(B248*C250)</f>
        <v>9.8000000000000007</v>
      </c>
      <c r="D251" s="51">
        <f>B247+(B248*D250)</f>
        <v>10.065442404006678</v>
      </c>
      <c r="G251" s="45" t="s">
        <v>5</v>
      </c>
      <c r="H251" s="52">
        <f>H247+(H248*H250)</f>
        <v>11.52024013722127</v>
      </c>
      <c r="I251" s="198">
        <f>H247+(H248*I250)</f>
        <v>11.600000000000001</v>
      </c>
      <c r="J251" s="51">
        <f>H247+(H248*J250)</f>
        <v>11.679759862778731</v>
      </c>
      <c r="M251" s="45" t="s">
        <v>5</v>
      </c>
      <c r="N251" s="52">
        <f>N247+(N248*N250)</f>
        <v>9.7987507098239632</v>
      </c>
      <c r="O251" s="198">
        <f>N247+(N248*O250)</f>
        <v>9.9333333333333336</v>
      </c>
      <c r="P251" s="51">
        <f>N247+(N248*P250)</f>
        <v>10.067915956842704</v>
      </c>
      <c r="S251" s="45" t="s">
        <v>5</v>
      </c>
      <c r="T251" s="52">
        <f>T247+(T248*T250)</f>
        <v>9.852486459871983</v>
      </c>
      <c r="U251" s="198">
        <f>T247+(T248*U250)</f>
        <v>10.066666666666666</v>
      </c>
      <c r="V251" s="51">
        <f>T247+(T248*V250)</f>
        <v>10.280846873461348</v>
      </c>
      <c r="Y251" s="45" t="s">
        <v>5</v>
      </c>
      <c r="Z251" s="52">
        <f>Z247+(Z248*Z250)</f>
        <v>15.889535272484119</v>
      </c>
      <c r="AA251" s="198">
        <f>Z247+(Z248*AA250)</f>
        <v>15.933333333333334</v>
      </c>
      <c r="AB251" s="51">
        <f>Z247+(Z248*AB250)</f>
        <v>15.977131394182548</v>
      </c>
      <c r="AE251" s="45" t="s">
        <v>5</v>
      </c>
      <c r="AF251" s="52">
        <f>AF247+(AF248*AF250)</f>
        <v>15.046396396396396</v>
      </c>
      <c r="AG251" s="198">
        <f>AF247+(AF248*AG250)</f>
        <v>15.066666666666666</v>
      </c>
      <c r="AH251" s="51">
        <f>AF247+(AF248*AH250)</f>
        <v>15.086936936936937</v>
      </c>
      <c r="AK251" s="45" t="s">
        <v>5</v>
      </c>
      <c r="AL251" s="52">
        <f>AL247+(AL248*AL250)</f>
        <v>11.55274914089347</v>
      </c>
      <c r="AM251" s="198">
        <f>AL247+(AL248*AM250)</f>
        <v>11.6</v>
      </c>
      <c r="AN251" s="51">
        <f>AL247+(AL248*AN250)</f>
        <v>11.647250859106528</v>
      </c>
    </row>
    <row r="260" spans="1:41" ht="19.5" thickBot="1" x14ac:dyDescent="0.35">
      <c r="A260" s="53" t="str">
        <f>UPPER(F17)</f>
        <v>FRAPPE DE MOKA</v>
      </c>
      <c r="B260" s="105"/>
      <c r="C260" s="106" t="s">
        <v>28</v>
      </c>
      <c r="Q260" s="100" t="s">
        <v>17</v>
      </c>
    </row>
    <row r="261" spans="1:41" ht="16.5" thickBot="1" x14ac:dyDescent="0.3">
      <c r="A261" s="137" t="s">
        <v>0</v>
      </c>
      <c r="B261" s="102" t="s">
        <v>61</v>
      </c>
      <c r="C261" s="102" t="s">
        <v>62</v>
      </c>
      <c r="D261" s="102" t="s">
        <v>63</v>
      </c>
      <c r="E261" s="102" t="s">
        <v>64</v>
      </c>
      <c r="F261" s="102" t="s">
        <v>65</v>
      </c>
      <c r="G261" s="102" t="s">
        <v>66</v>
      </c>
      <c r="H261" s="102" t="s">
        <v>67</v>
      </c>
      <c r="I261" s="102" t="s">
        <v>68</v>
      </c>
      <c r="J261" s="102" t="s">
        <v>69</v>
      </c>
      <c r="K261" s="102" t="s">
        <v>44</v>
      </c>
      <c r="L261" s="102" t="s">
        <v>40</v>
      </c>
      <c r="M261" s="102" t="s">
        <v>39</v>
      </c>
      <c r="N261" s="102" t="s">
        <v>38</v>
      </c>
      <c r="O261" s="102" t="s">
        <v>37</v>
      </c>
      <c r="P261" s="103" t="s">
        <v>36</v>
      </c>
      <c r="Q261" s="141" t="s">
        <v>41</v>
      </c>
      <c r="R261" s="208" t="s">
        <v>42</v>
      </c>
      <c r="S261" s="142" t="s">
        <v>60</v>
      </c>
    </row>
    <row r="262" spans="1:41" x14ac:dyDescent="0.25">
      <c r="A262" s="28" t="s">
        <v>29</v>
      </c>
      <c r="B262" s="23">
        <f t="shared" ref="B262:B268" si="185">F18</f>
        <v>13</v>
      </c>
      <c r="C262" s="23">
        <f t="shared" ref="C262:C268" si="186">F25</f>
        <v>12</v>
      </c>
      <c r="D262" s="23">
        <f t="shared" ref="D262:D268" si="187">F32</f>
        <v>11</v>
      </c>
      <c r="E262" s="23">
        <f t="shared" ref="E262:E268" si="188">F39</f>
        <v>12</v>
      </c>
      <c r="F262" s="23">
        <f t="shared" ref="F262:F268" si="189">F46</f>
        <v>11</v>
      </c>
      <c r="G262" s="23">
        <f t="shared" ref="G262:G268" si="190">F53</f>
        <v>12</v>
      </c>
      <c r="H262" s="23">
        <f t="shared" ref="H262:H268" si="191">F60</f>
        <v>13</v>
      </c>
      <c r="I262" s="23">
        <f t="shared" ref="I262:I268" si="192">F67</f>
        <v>15</v>
      </c>
      <c r="J262" s="23">
        <f t="shared" ref="J262:J268" si="193">F74</f>
        <v>14</v>
      </c>
      <c r="K262" s="23">
        <f t="shared" ref="K262:K268" si="194">F81</f>
        <v>13</v>
      </c>
      <c r="L262" s="23">
        <f t="shared" ref="L262:L268" si="195">F88</f>
        <v>14</v>
      </c>
      <c r="M262" s="23">
        <f t="shared" ref="M262:M268" si="196">F95</f>
        <v>16</v>
      </c>
      <c r="N262" s="23">
        <f t="shared" ref="N262:N268" si="197">F102</f>
        <v>13</v>
      </c>
      <c r="O262" s="23">
        <f t="shared" ref="O262:O268" si="198">F109</f>
        <v>10</v>
      </c>
      <c r="P262" s="23">
        <f t="shared" ref="P262:P268" si="199">F116</f>
        <v>11</v>
      </c>
      <c r="Q262" s="107">
        <f>B296</f>
        <v>12.658580413297393</v>
      </c>
      <c r="R262" s="162">
        <f>C296</f>
        <v>12.666666666666666</v>
      </c>
      <c r="S262" s="108">
        <f>D296</f>
        <v>12.674752920035939</v>
      </c>
    </row>
    <row r="263" spans="1:41" x14ac:dyDescent="0.25">
      <c r="A263" s="28" t="s">
        <v>30</v>
      </c>
      <c r="B263" s="23">
        <f t="shared" si="185"/>
        <v>11</v>
      </c>
      <c r="C263" s="23">
        <f t="shared" si="186"/>
        <v>10</v>
      </c>
      <c r="D263" s="23">
        <f t="shared" si="187"/>
        <v>11</v>
      </c>
      <c r="E263" s="23">
        <f t="shared" si="188"/>
        <v>12</v>
      </c>
      <c r="F263" s="23">
        <f t="shared" si="189"/>
        <v>14</v>
      </c>
      <c r="G263" s="23">
        <f t="shared" si="190"/>
        <v>13</v>
      </c>
      <c r="H263" s="23">
        <f t="shared" si="191"/>
        <v>12</v>
      </c>
      <c r="I263" s="23">
        <f t="shared" si="192"/>
        <v>16</v>
      </c>
      <c r="J263" s="23">
        <f t="shared" si="193"/>
        <v>15</v>
      </c>
      <c r="K263" s="23">
        <f t="shared" si="194"/>
        <v>14</v>
      </c>
      <c r="L263" s="23">
        <f t="shared" si="195"/>
        <v>13</v>
      </c>
      <c r="M263" s="23">
        <f t="shared" si="196"/>
        <v>12</v>
      </c>
      <c r="N263" s="23">
        <f t="shared" si="197"/>
        <v>15</v>
      </c>
      <c r="O263" s="23">
        <f t="shared" si="198"/>
        <v>14</v>
      </c>
      <c r="P263" s="23">
        <f t="shared" si="199"/>
        <v>13</v>
      </c>
      <c r="Q263" s="107">
        <f>H296</f>
        <v>12.962848297213622</v>
      </c>
      <c r="R263" s="162">
        <f>I296</f>
        <v>13</v>
      </c>
      <c r="S263" s="108">
        <f>J296</f>
        <v>13.037151702786378</v>
      </c>
    </row>
    <row r="264" spans="1:41" x14ac:dyDescent="0.25">
      <c r="A264" s="28" t="s">
        <v>31</v>
      </c>
      <c r="B264" s="23">
        <f t="shared" si="185"/>
        <v>13</v>
      </c>
      <c r="C264" s="23">
        <f t="shared" si="186"/>
        <v>12</v>
      </c>
      <c r="D264" s="23">
        <f t="shared" si="187"/>
        <v>13</v>
      </c>
      <c r="E264" s="23">
        <f t="shared" si="188"/>
        <v>12</v>
      </c>
      <c r="F264" s="23">
        <f t="shared" si="189"/>
        <v>14</v>
      </c>
      <c r="G264" s="23">
        <f t="shared" si="190"/>
        <v>15</v>
      </c>
      <c r="H264" s="23">
        <f t="shared" si="191"/>
        <v>16</v>
      </c>
      <c r="I264" s="23">
        <f t="shared" si="192"/>
        <v>15</v>
      </c>
      <c r="J264" s="23">
        <f t="shared" si="193"/>
        <v>11</v>
      </c>
      <c r="K264" s="23">
        <f t="shared" si="194"/>
        <v>12</v>
      </c>
      <c r="L264" s="23">
        <f t="shared" si="195"/>
        <v>13</v>
      </c>
      <c r="M264" s="23">
        <f t="shared" si="196"/>
        <v>15</v>
      </c>
      <c r="N264" s="23">
        <f t="shared" si="197"/>
        <v>13</v>
      </c>
      <c r="O264" s="23">
        <f t="shared" si="198"/>
        <v>14</v>
      </c>
      <c r="P264" s="23">
        <f t="shared" si="199"/>
        <v>15</v>
      </c>
      <c r="Q264" s="107">
        <f>N296</f>
        <v>13.520124747752705</v>
      </c>
      <c r="R264" s="162">
        <f>O296</f>
        <v>13.533333333333333</v>
      </c>
      <c r="S264" s="108">
        <f>P296</f>
        <v>13.546541918913961</v>
      </c>
    </row>
    <row r="265" spans="1:41" x14ac:dyDescent="0.25">
      <c r="A265" s="28" t="s">
        <v>32</v>
      </c>
      <c r="B265" s="23">
        <f t="shared" si="185"/>
        <v>12</v>
      </c>
      <c r="C265" s="23">
        <f t="shared" si="186"/>
        <v>14</v>
      </c>
      <c r="D265" s="23">
        <f t="shared" si="187"/>
        <v>13</v>
      </c>
      <c r="E265" s="23">
        <f t="shared" si="188"/>
        <v>12</v>
      </c>
      <c r="F265" s="23">
        <f t="shared" si="189"/>
        <v>15</v>
      </c>
      <c r="G265" s="23">
        <f t="shared" si="190"/>
        <v>17</v>
      </c>
      <c r="H265" s="23">
        <f t="shared" si="191"/>
        <v>16</v>
      </c>
      <c r="I265" s="23">
        <f t="shared" si="192"/>
        <v>18</v>
      </c>
      <c r="J265" s="23">
        <f t="shared" si="193"/>
        <v>15</v>
      </c>
      <c r="K265" s="23">
        <f t="shared" si="194"/>
        <v>14</v>
      </c>
      <c r="L265" s="23">
        <f t="shared" si="195"/>
        <v>17</v>
      </c>
      <c r="M265" s="23">
        <f t="shared" si="196"/>
        <v>18</v>
      </c>
      <c r="N265" s="23">
        <f t="shared" si="197"/>
        <v>17</v>
      </c>
      <c r="O265" s="23">
        <f t="shared" si="198"/>
        <v>21</v>
      </c>
      <c r="P265" s="23">
        <f t="shared" si="199"/>
        <v>22</v>
      </c>
      <c r="Q265" s="107">
        <f>T296</f>
        <v>16.015595826468974</v>
      </c>
      <c r="R265" s="162">
        <f>U296</f>
        <v>16.066666666666666</v>
      </c>
      <c r="S265" s="108">
        <f>V296</f>
        <v>16.117737506864358</v>
      </c>
    </row>
    <row r="266" spans="1:41" x14ac:dyDescent="0.25">
      <c r="A266" s="28" t="s">
        <v>33</v>
      </c>
      <c r="B266" s="23">
        <f t="shared" si="185"/>
        <v>15</v>
      </c>
      <c r="C266" s="23">
        <f t="shared" si="186"/>
        <v>16</v>
      </c>
      <c r="D266" s="23">
        <f t="shared" si="187"/>
        <v>19</v>
      </c>
      <c r="E266" s="23">
        <f t="shared" si="188"/>
        <v>17</v>
      </c>
      <c r="F266" s="23">
        <f t="shared" si="189"/>
        <v>16</v>
      </c>
      <c r="G266" s="23">
        <f t="shared" si="190"/>
        <v>18</v>
      </c>
      <c r="H266" s="23">
        <f t="shared" si="191"/>
        <v>17</v>
      </c>
      <c r="I266" s="23">
        <f t="shared" si="192"/>
        <v>19</v>
      </c>
      <c r="J266" s="23">
        <f t="shared" si="193"/>
        <v>17</v>
      </c>
      <c r="K266" s="23">
        <f t="shared" si="194"/>
        <v>18</v>
      </c>
      <c r="L266" s="23">
        <f t="shared" si="195"/>
        <v>16</v>
      </c>
      <c r="M266" s="23">
        <f t="shared" si="196"/>
        <v>22</v>
      </c>
      <c r="N266" s="23">
        <f t="shared" si="197"/>
        <v>20</v>
      </c>
      <c r="O266" s="23">
        <f t="shared" si="198"/>
        <v>22</v>
      </c>
      <c r="P266" s="23">
        <f t="shared" si="199"/>
        <v>24</v>
      </c>
      <c r="Q266" s="107">
        <f>Z296</f>
        <v>18.370574276222115</v>
      </c>
      <c r="R266" s="162">
        <f>AA296</f>
        <v>18.399999999999999</v>
      </c>
      <c r="S266" s="108">
        <f>AB296</f>
        <v>18.429425723777882</v>
      </c>
    </row>
    <row r="267" spans="1:41" x14ac:dyDescent="0.25">
      <c r="A267" s="28" t="s">
        <v>34</v>
      </c>
      <c r="B267" s="23">
        <f t="shared" si="185"/>
        <v>14</v>
      </c>
      <c r="C267" s="23">
        <f t="shared" si="186"/>
        <v>17</v>
      </c>
      <c r="D267" s="23">
        <f t="shared" si="187"/>
        <v>16</v>
      </c>
      <c r="E267" s="23">
        <f t="shared" si="188"/>
        <v>19</v>
      </c>
      <c r="F267" s="23">
        <f t="shared" si="189"/>
        <v>18</v>
      </c>
      <c r="G267" s="23">
        <f t="shared" si="190"/>
        <v>17</v>
      </c>
      <c r="H267" s="23">
        <f t="shared" si="191"/>
        <v>18</v>
      </c>
      <c r="I267" s="23">
        <f t="shared" si="192"/>
        <v>21</v>
      </c>
      <c r="J267" s="23">
        <f t="shared" si="193"/>
        <v>19</v>
      </c>
      <c r="K267" s="23">
        <f t="shared" si="194"/>
        <v>19</v>
      </c>
      <c r="L267" s="23">
        <f t="shared" si="195"/>
        <v>20</v>
      </c>
      <c r="M267" s="23">
        <f t="shared" si="196"/>
        <v>17</v>
      </c>
      <c r="N267" s="23">
        <f t="shared" si="197"/>
        <v>16</v>
      </c>
      <c r="O267" s="23">
        <f t="shared" si="198"/>
        <v>17</v>
      </c>
      <c r="P267" s="23">
        <f t="shared" si="199"/>
        <v>17</v>
      </c>
      <c r="Q267" s="107">
        <f>AF296</f>
        <v>17.660292164674633</v>
      </c>
      <c r="R267" s="162">
        <f>AG296</f>
        <v>17.666666666666668</v>
      </c>
      <c r="S267" s="108">
        <f>AH296</f>
        <v>17.673041168658699</v>
      </c>
    </row>
    <row r="268" spans="1:41" ht="15.75" thickBot="1" x14ac:dyDescent="0.3">
      <c r="A268" s="24" t="s">
        <v>35</v>
      </c>
      <c r="B268" s="26">
        <f t="shared" si="185"/>
        <v>12</v>
      </c>
      <c r="C268" s="26">
        <f t="shared" si="186"/>
        <v>11</v>
      </c>
      <c r="D268" s="26">
        <f t="shared" si="187"/>
        <v>12</v>
      </c>
      <c r="E268" s="26">
        <f t="shared" si="188"/>
        <v>13</v>
      </c>
      <c r="F268" s="26">
        <f t="shared" si="189"/>
        <v>14</v>
      </c>
      <c r="G268" s="26">
        <f t="shared" si="190"/>
        <v>16</v>
      </c>
      <c r="H268" s="26">
        <f t="shared" si="191"/>
        <v>15</v>
      </c>
      <c r="I268" s="26">
        <f t="shared" si="192"/>
        <v>16</v>
      </c>
      <c r="J268" s="26">
        <f t="shared" si="193"/>
        <v>18</v>
      </c>
      <c r="K268" s="26">
        <f t="shared" si="194"/>
        <v>17</v>
      </c>
      <c r="L268" s="26">
        <f t="shared" si="195"/>
        <v>16</v>
      </c>
      <c r="M268" s="26">
        <f t="shared" si="196"/>
        <v>15</v>
      </c>
      <c r="N268" s="26">
        <f t="shared" si="197"/>
        <v>16</v>
      </c>
      <c r="O268" s="26">
        <f t="shared" si="198"/>
        <v>15</v>
      </c>
      <c r="P268" s="26">
        <f t="shared" si="199"/>
        <v>19</v>
      </c>
      <c r="Q268" s="113">
        <f>AL296</f>
        <v>14.954965822275835</v>
      </c>
      <c r="R268" s="163">
        <f>AM296</f>
        <v>15</v>
      </c>
      <c r="S268" s="114">
        <f>AN296</f>
        <v>15.045034177724165</v>
      </c>
    </row>
    <row r="270" spans="1:41" ht="15.75" thickBot="1" x14ac:dyDescent="0.3"/>
    <row r="271" spans="1:41" ht="17.25" customHeight="1" thickBot="1" x14ac:dyDescent="0.3">
      <c r="A271" s="138" t="s">
        <v>0</v>
      </c>
      <c r="B271" s="139" t="s">
        <v>43</v>
      </c>
      <c r="C271" s="139" t="s">
        <v>1</v>
      </c>
      <c r="D271" s="139" t="s">
        <v>2</v>
      </c>
      <c r="E271" s="140" t="s">
        <v>3</v>
      </c>
      <c r="G271" s="138" t="s">
        <v>0</v>
      </c>
      <c r="H271" s="139" t="s">
        <v>43</v>
      </c>
      <c r="I271" s="139" t="s">
        <v>1</v>
      </c>
      <c r="J271" s="139" t="s">
        <v>2</v>
      </c>
      <c r="K271" s="140" t="s">
        <v>3</v>
      </c>
      <c r="M271" s="138" t="s">
        <v>0</v>
      </c>
      <c r="N271" s="139" t="s">
        <v>43</v>
      </c>
      <c r="O271" s="139" t="s">
        <v>1</v>
      </c>
      <c r="P271" s="139" t="s">
        <v>2</v>
      </c>
      <c r="Q271" s="140" t="s">
        <v>3</v>
      </c>
      <c r="S271" s="138" t="s">
        <v>0</v>
      </c>
      <c r="T271" s="139" t="s">
        <v>43</v>
      </c>
      <c r="U271" s="139" t="s">
        <v>1</v>
      </c>
      <c r="V271" s="139" t="s">
        <v>2</v>
      </c>
      <c r="W271" s="140" t="s">
        <v>3</v>
      </c>
      <c r="Y271" s="138" t="s">
        <v>0</v>
      </c>
      <c r="Z271" s="139" t="s">
        <v>43</v>
      </c>
      <c r="AA271" s="139" t="s">
        <v>1</v>
      </c>
      <c r="AB271" s="139" t="s">
        <v>2</v>
      </c>
      <c r="AC271" s="140" t="s">
        <v>3</v>
      </c>
      <c r="AE271" s="138" t="s">
        <v>0</v>
      </c>
      <c r="AF271" s="139" t="s">
        <v>43</v>
      </c>
      <c r="AG271" s="139" t="s">
        <v>1</v>
      </c>
      <c r="AH271" s="139" t="s">
        <v>2</v>
      </c>
      <c r="AI271" s="140" t="s">
        <v>3</v>
      </c>
      <c r="AK271" s="138" t="s">
        <v>0</v>
      </c>
      <c r="AL271" s="139" t="s">
        <v>43</v>
      </c>
      <c r="AM271" s="139" t="s">
        <v>1</v>
      </c>
      <c r="AN271" s="139" t="s">
        <v>2</v>
      </c>
      <c r="AO271" s="140" t="s">
        <v>3</v>
      </c>
    </row>
    <row r="272" spans="1:41" ht="17.25" customHeight="1" x14ac:dyDescent="0.25">
      <c r="A272" s="110" t="str">
        <f>CONCATENATE($A$127," #15")</f>
        <v>Lunes #15</v>
      </c>
      <c r="B272" s="4">
        <v>1</v>
      </c>
      <c r="C272" s="23">
        <f>B262</f>
        <v>13</v>
      </c>
      <c r="D272" s="23">
        <f t="shared" ref="D272:D280" si="200">C272^2</f>
        <v>169</v>
      </c>
      <c r="E272" s="29">
        <f t="shared" ref="E272:E280" si="201">B272*C272</f>
        <v>13</v>
      </c>
      <c r="G272" s="110" t="str">
        <f>CONCATENATE($A$128," #15")</f>
        <v>Martes #15</v>
      </c>
      <c r="H272" s="4">
        <v>1</v>
      </c>
      <c r="I272" s="23">
        <f>B263</f>
        <v>11</v>
      </c>
      <c r="J272" s="23">
        <f t="shared" ref="J272:J286" si="202">I272^2</f>
        <v>121</v>
      </c>
      <c r="K272" s="29">
        <f t="shared" ref="K272:K286" si="203">H272*I272</f>
        <v>11</v>
      </c>
      <c r="M272" s="110" t="str">
        <f>CONCATENATE($A$129," #15")</f>
        <v>Miércoles #15</v>
      </c>
      <c r="N272" s="4">
        <v>1</v>
      </c>
      <c r="O272" s="201">
        <f>B264</f>
        <v>13</v>
      </c>
      <c r="P272" s="23">
        <f t="shared" ref="P272:P286" si="204">O272^2</f>
        <v>169</v>
      </c>
      <c r="Q272" s="29">
        <f t="shared" ref="Q272:Q286" si="205">N272*O272</f>
        <v>13</v>
      </c>
      <c r="S272" s="110" t="str">
        <f>CONCATENATE($A$130," #15")</f>
        <v>Jueves #15</v>
      </c>
      <c r="T272" s="4">
        <v>1</v>
      </c>
      <c r="U272" s="201">
        <f>B265</f>
        <v>12</v>
      </c>
      <c r="V272" s="201">
        <f t="shared" ref="V272:V280" si="206">U272^2</f>
        <v>144</v>
      </c>
      <c r="W272" s="29">
        <f t="shared" ref="W272:W280" si="207">T272*U272</f>
        <v>12</v>
      </c>
      <c r="Y272" s="110" t="str">
        <f>CONCATENATE($A$131," #15")</f>
        <v>Viernes #15</v>
      </c>
      <c r="Z272" s="4">
        <v>1</v>
      </c>
      <c r="AA272" s="201">
        <f>B266</f>
        <v>15</v>
      </c>
      <c r="AB272" s="23">
        <f t="shared" ref="AB272:AB280" si="208">AA272^2</f>
        <v>225</v>
      </c>
      <c r="AC272" s="29">
        <f t="shared" ref="AC272:AC280" si="209">Z272*AA272</f>
        <v>15</v>
      </c>
      <c r="AE272" s="110" t="str">
        <f>CONCATENATE($A$132," #15")</f>
        <v>Sábado #15</v>
      </c>
      <c r="AF272" s="4">
        <v>1</v>
      </c>
      <c r="AG272" s="201">
        <f>B267</f>
        <v>14</v>
      </c>
      <c r="AH272" s="23">
        <f t="shared" ref="AH272:AH286" si="210">AG272^2</f>
        <v>196</v>
      </c>
      <c r="AI272" s="29">
        <f t="shared" ref="AI272:AI286" si="211">AF272*AG272</f>
        <v>14</v>
      </c>
      <c r="AK272" s="110" t="str">
        <f>CONCATENATE($A$133," #15")</f>
        <v>Domingo #15</v>
      </c>
      <c r="AL272" s="4">
        <v>1</v>
      </c>
      <c r="AM272" s="201">
        <f>B268</f>
        <v>12</v>
      </c>
      <c r="AN272" s="23">
        <f t="shared" ref="AN272:AN286" si="212">AM272^2</f>
        <v>144</v>
      </c>
      <c r="AO272" s="29">
        <f t="shared" ref="AO272:AO286" si="213">AL272*AM272</f>
        <v>12</v>
      </c>
    </row>
    <row r="273" spans="1:41" ht="17.25" customHeight="1" x14ac:dyDescent="0.25">
      <c r="A273" s="110" t="str">
        <f>CONCATENATE($A$127," #14")</f>
        <v>Lunes #14</v>
      </c>
      <c r="B273" s="4">
        <v>2</v>
      </c>
      <c r="C273" s="23">
        <f>C262</f>
        <v>12</v>
      </c>
      <c r="D273" s="23">
        <f t="shared" si="200"/>
        <v>144</v>
      </c>
      <c r="E273" s="29">
        <f t="shared" si="201"/>
        <v>24</v>
      </c>
      <c r="G273" s="110" t="str">
        <f>CONCATENATE($A$128," #14")</f>
        <v>Martes #14</v>
      </c>
      <c r="H273" s="4">
        <v>2</v>
      </c>
      <c r="I273" s="23">
        <f>C263</f>
        <v>10</v>
      </c>
      <c r="J273" s="23">
        <f t="shared" si="202"/>
        <v>100</v>
      </c>
      <c r="K273" s="29">
        <f t="shared" si="203"/>
        <v>20</v>
      </c>
      <c r="M273" s="110" t="str">
        <f>CONCATENATE($A$129," #14")</f>
        <v>Miércoles #14</v>
      </c>
      <c r="N273" s="4">
        <v>2</v>
      </c>
      <c r="O273" s="201">
        <f>C264</f>
        <v>12</v>
      </c>
      <c r="P273" s="23">
        <f t="shared" si="204"/>
        <v>144</v>
      </c>
      <c r="Q273" s="29">
        <f t="shared" si="205"/>
        <v>24</v>
      </c>
      <c r="S273" s="110" t="str">
        <f>CONCATENATE($A$130," #14")</f>
        <v>Jueves #14</v>
      </c>
      <c r="T273" s="4">
        <v>2</v>
      </c>
      <c r="U273" s="201">
        <f>C265</f>
        <v>14</v>
      </c>
      <c r="V273" s="201">
        <f t="shared" si="206"/>
        <v>196</v>
      </c>
      <c r="W273" s="29">
        <f t="shared" si="207"/>
        <v>28</v>
      </c>
      <c r="Y273" s="110" t="str">
        <f>CONCATENATE($A$131," #14")</f>
        <v>Viernes #14</v>
      </c>
      <c r="Z273" s="4">
        <v>2</v>
      </c>
      <c r="AA273" s="201">
        <f>C266</f>
        <v>16</v>
      </c>
      <c r="AB273" s="23">
        <f t="shared" si="208"/>
        <v>256</v>
      </c>
      <c r="AC273" s="29">
        <f t="shared" si="209"/>
        <v>32</v>
      </c>
      <c r="AE273" s="110" t="str">
        <f>CONCATENATE($A$132," #14")</f>
        <v>Sábado #14</v>
      </c>
      <c r="AF273" s="4">
        <v>2</v>
      </c>
      <c r="AG273" s="201">
        <f>C267</f>
        <v>17</v>
      </c>
      <c r="AH273" s="23">
        <f t="shared" si="210"/>
        <v>289</v>
      </c>
      <c r="AI273" s="29">
        <f t="shared" si="211"/>
        <v>34</v>
      </c>
      <c r="AK273" s="110" t="str">
        <f>CONCATENATE($A$133," #14")</f>
        <v>Domingo #14</v>
      </c>
      <c r="AL273" s="4">
        <v>2</v>
      </c>
      <c r="AM273" s="201">
        <f>C268</f>
        <v>11</v>
      </c>
      <c r="AN273" s="23">
        <f t="shared" si="212"/>
        <v>121</v>
      </c>
      <c r="AO273" s="29">
        <f t="shared" si="213"/>
        <v>22</v>
      </c>
    </row>
    <row r="274" spans="1:41" ht="17.25" customHeight="1" x14ac:dyDescent="0.25">
      <c r="A274" s="110" t="str">
        <f>CONCATENATE($A$127," #13")</f>
        <v>Lunes #13</v>
      </c>
      <c r="B274" s="4">
        <v>3</v>
      </c>
      <c r="C274" s="23">
        <f>D262</f>
        <v>11</v>
      </c>
      <c r="D274" s="23">
        <f t="shared" si="200"/>
        <v>121</v>
      </c>
      <c r="E274" s="29">
        <f t="shared" si="201"/>
        <v>33</v>
      </c>
      <c r="G274" s="110" t="str">
        <f>CONCATENATE($A$128," #13")</f>
        <v>Martes #13</v>
      </c>
      <c r="H274" s="4">
        <v>3</v>
      </c>
      <c r="I274" s="23">
        <f>D263</f>
        <v>11</v>
      </c>
      <c r="J274" s="23">
        <f t="shared" si="202"/>
        <v>121</v>
      </c>
      <c r="K274" s="29">
        <f t="shared" si="203"/>
        <v>33</v>
      </c>
      <c r="M274" s="110" t="str">
        <f>CONCATENATE($A$129," #13")</f>
        <v>Miércoles #13</v>
      </c>
      <c r="N274" s="4">
        <v>3</v>
      </c>
      <c r="O274" s="201">
        <f>D264</f>
        <v>13</v>
      </c>
      <c r="P274" s="23">
        <f t="shared" si="204"/>
        <v>169</v>
      </c>
      <c r="Q274" s="29">
        <f t="shared" si="205"/>
        <v>39</v>
      </c>
      <c r="S274" s="110" t="str">
        <f>CONCATENATE($A$130," #13")</f>
        <v>Jueves #13</v>
      </c>
      <c r="T274" s="4">
        <v>3</v>
      </c>
      <c r="U274" s="201">
        <f>D265</f>
        <v>13</v>
      </c>
      <c r="V274" s="201">
        <f t="shared" si="206"/>
        <v>169</v>
      </c>
      <c r="W274" s="29">
        <f t="shared" si="207"/>
        <v>39</v>
      </c>
      <c r="Y274" s="110" t="str">
        <f>CONCATENATE($A$131," #13")</f>
        <v>Viernes #13</v>
      </c>
      <c r="Z274" s="4">
        <v>3</v>
      </c>
      <c r="AA274" s="201">
        <f>D266</f>
        <v>19</v>
      </c>
      <c r="AB274" s="23">
        <f t="shared" si="208"/>
        <v>361</v>
      </c>
      <c r="AC274" s="29">
        <f t="shared" si="209"/>
        <v>57</v>
      </c>
      <c r="AE274" s="110" t="str">
        <f>CONCATENATE($A$132," #13")</f>
        <v>Sábado #13</v>
      </c>
      <c r="AF274" s="4">
        <v>3</v>
      </c>
      <c r="AG274" s="201">
        <f>D267</f>
        <v>16</v>
      </c>
      <c r="AH274" s="23">
        <f t="shared" si="210"/>
        <v>256</v>
      </c>
      <c r="AI274" s="29">
        <f t="shared" si="211"/>
        <v>48</v>
      </c>
      <c r="AK274" s="110" t="str">
        <f>CONCATENATE($A$133," #13")</f>
        <v>Domingo #13</v>
      </c>
      <c r="AL274" s="4">
        <v>3</v>
      </c>
      <c r="AM274" s="201">
        <f>D268</f>
        <v>12</v>
      </c>
      <c r="AN274" s="23">
        <f t="shared" si="212"/>
        <v>144</v>
      </c>
      <c r="AO274" s="29">
        <f t="shared" si="213"/>
        <v>36</v>
      </c>
    </row>
    <row r="275" spans="1:41" ht="17.25" customHeight="1" x14ac:dyDescent="0.25">
      <c r="A275" s="110" t="str">
        <f>CONCATENATE($A$127," #12")</f>
        <v>Lunes #12</v>
      </c>
      <c r="B275" s="4">
        <v>4</v>
      </c>
      <c r="C275" s="23">
        <f>E262</f>
        <v>12</v>
      </c>
      <c r="D275" s="23">
        <f t="shared" si="200"/>
        <v>144</v>
      </c>
      <c r="E275" s="29">
        <f t="shared" si="201"/>
        <v>48</v>
      </c>
      <c r="G275" s="110" t="str">
        <f>CONCATENATE($A$128," #12")</f>
        <v>Martes #12</v>
      </c>
      <c r="H275" s="4">
        <v>4</v>
      </c>
      <c r="I275" s="23">
        <f>E263</f>
        <v>12</v>
      </c>
      <c r="J275" s="23">
        <f t="shared" si="202"/>
        <v>144</v>
      </c>
      <c r="K275" s="29">
        <f t="shared" si="203"/>
        <v>48</v>
      </c>
      <c r="M275" s="110" t="str">
        <f>CONCATENATE($A$129," #12")</f>
        <v>Miércoles #12</v>
      </c>
      <c r="N275" s="4">
        <v>4</v>
      </c>
      <c r="O275" s="201">
        <f>E264</f>
        <v>12</v>
      </c>
      <c r="P275" s="23">
        <f t="shared" si="204"/>
        <v>144</v>
      </c>
      <c r="Q275" s="29">
        <f t="shared" si="205"/>
        <v>48</v>
      </c>
      <c r="S275" s="110" t="str">
        <f>CONCATENATE($A$130," #12")</f>
        <v>Jueves #12</v>
      </c>
      <c r="T275" s="4">
        <v>4</v>
      </c>
      <c r="U275" s="201">
        <f>E265</f>
        <v>12</v>
      </c>
      <c r="V275" s="201">
        <f t="shared" si="206"/>
        <v>144</v>
      </c>
      <c r="W275" s="29">
        <f t="shared" si="207"/>
        <v>48</v>
      </c>
      <c r="Y275" s="110" t="str">
        <f>CONCATENATE($A$131," #12")</f>
        <v>Viernes #12</v>
      </c>
      <c r="Z275" s="4">
        <v>4</v>
      </c>
      <c r="AA275" s="201">
        <f>E266</f>
        <v>17</v>
      </c>
      <c r="AB275" s="23">
        <f t="shared" si="208"/>
        <v>289</v>
      </c>
      <c r="AC275" s="29">
        <f t="shared" si="209"/>
        <v>68</v>
      </c>
      <c r="AE275" s="110" t="str">
        <f>CONCATENATE($A$132," #12")</f>
        <v>Sábado #12</v>
      </c>
      <c r="AF275" s="4">
        <v>4</v>
      </c>
      <c r="AG275" s="201">
        <f>E267</f>
        <v>19</v>
      </c>
      <c r="AH275" s="23">
        <f t="shared" si="210"/>
        <v>361</v>
      </c>
      <c r="AI275" s="29">
        <f t="shared" si="211"/>
        <v>76</v>
      </c>
      <c r="AK275" s="110" t="str">
        <f>CONCATENATE($A$133," #12")</f>
        <v>Domingo #12</v>
      </c>
      <c r="AL275" s="4">
        <v>4</v>
      </c>
      <c r="AM275" s="201">
        <f>E268</f>
        <v>13</v>
      </c>
      <c r="AN275" s="23">
        <f t="shared" si="212"/>
        <v>169</v>
      </c>
      <c r="AO275" s="29">
        <f t="shared" si="213"/>
        <v>52</v>
      </c>
    </row>
    <row r="276" spans="1:41" ht="17.25" customHeight="1" x14ac:dyDescent="0.25">
      <c r="A276" s="110" t="str">
        <f>CONCATENATE($A$127," #11")</f>
        <v>Lunes #11</v>
      </c>
      <c r="B276" s="4">
        <v>5</v>
      </c>
      <c r="C276" s="23">
        <f>F262</f>
        <v>11</v>
      </c>
      <c r="D276" s="23">
        <f t="shared" si="200"/>
        <v>121</v>
      </c>
      <c r="E276" s="29">
        <f t="shared" si="201"/>
        <v>55</v>
      </c>
      <c r="G276" s="110" t="str">
        <f>CONCATENATE($A$128," #11")</f>
        <v>Martes #11</v>
      </c>
      <c r="H276" s="4">
        <v>5</v>
      </c>
      <c r="I276" s="23">
        <f>F263</f>
        <v>14</v>
      </c>
      <c r="J276" s="23">
        <f t="shared" si="202"/>
        <v>196</v>
      </c>
      <c r="K276" s="29">
        <f t="shared" si="203"/>
        <v>70</v>
      </c>
      <c r="M276" s="110" t="str">
        <f>CONCATENATE($A$129," #11")</f>
        <v>Miércoles #11</v>
      </c>
      <c r="N276" s="4">
        <v>5</v>
      </c>
      <c r="O276" s="201">
        <f>F264</f>
        <v>14</v>
      </c>
      <c r="P276" s="23">
        <f t="shared" si="204"/>
        <v>196</v>
      </c>
      <c r="Q276" s="29">
        <f t="shared" si="205"/>
        <v>70</v>
      </c>
      <c r="S276" s="110" t="str">
        <f>CONCATENATE($A$130," #11")</f>
        <v>Jueves #11</v>
      </c>
      <c r="T276" s="4">
        <v>5</v>
      </c>
      <c r="U276" s="201">
        <f>F265</f>
        <v>15</v>
      </c>
      <c r="V276" s="201">
        <f t="shared" si="206"/>
        <v>225</v>
      </c>
      <c r="W276" s="29">
        <f t="shared" si="207"/>
        <v>75</v>
      </c>
      <c r="Y276" s="110" t="str">
        <f>CONCATENATE($A$131," #11")</f>
        <v>Viernes #11</v>
      </c>
      <c r="Z276" s="4">
        <v>5</v>
      </c>
      <c r="AA276" s="201">
        <f>F266</f>
        <v>16</v>
      </c>
      <c r="AB276" s="23">
        <f t="shared" si="208"/>
        <v>256</v>
      </c>
      <c r="AC276" s="29">
        <f t="shared" si="209"/>
        <v>80</v>
      </c>
      <c r="AE276" s="110" t="str">
        <f>CONCATENATE($A$132," #11")</f>
        <v>Sábado #11</v>
      </c>
      <c r="AF276" s="4">
        <v>5</v>
      </c>
      <c r="AG276" s="201">
        <f>F267</f>
        <v>18</v>
      </c>
      <c r="AH276" s="23">
        <f t="shared" si="210"/>
        <v>324</v>
      </c>
      <c r="AI276" s="29">
        <f t="shared" si="211"/>
        <v>90</v>
      </c>
      <c r="AK276" s="110" t="str">
        <f>CONCATENATE($A$133," #11")</f>
        <v>Domingo #11</v>
      </c>
      <c r="AL276" s="4">
        <v>5</v>
      </c>
      <c r="AM276" s="201">
        <f>F268</f>
        <v>14</v>
      </c>
      <c r="AN276" s="23">
        <f t="shared" si="212"/>
        <v>196</v>
      </c>
      <c r="AO276" s="29">
        <f t="shared" si="213"/>
        <v>70</v>
      </c>
    </row>
    <row r="277" spans="1:41" ht="17.25" customHeight="1" x14ac:dyDescent="0.25">
      <c r="A277" s="110" t="str">
        <f>CONCATENATE($A$127," #10")</f>
        <v>Lunes #10</v>
      </c>
      <c r="B277" s="4">
        <v>6</v>
      </c>
      <c r="C277" s="23">
        <f>G262</f>
        <v>12</v>
      </c>
      <c r="D277" s="23">
        <f t="shared" si="200"/>
        <v>144</v>
      </c>
      <c r="E277" s="29">
        <f t="shared" si="201"/>
        <v>72</v>
      </c>
      <c r="G277" s="110" t="str">
        <f>CONCATENATE($A$128," #10")</f>
        <v>Martes #10</v>
      </c>
      <c r="H277" s="4">
        <v>6</v>
      </c>
      <c r="I277" s="23">
        <f>G263</f>
        <v>13</v>
      </c>
      <c r="J277" s="23">
        <f t="shared" si="202"/>
        <v>169</v>
      </c>
      <c r="K277" s="29">
        <f t="shared" si="203"/>
        <v>78</v>
      </c>
      <c r="M277" s="110" t="str">
        <f>CONCATENATE($A$129," #10")</f>
        <v>Miércoles #10</v>
      </c>
      <c r="N277" s="4">
        <v>6</v>
      </c>
      <c r="O277" s="201">
        <f>G264</f>
        <v>15</v>
      </c>
      <c r="P277" s="23">
        <f t="shared" si="204"/>
        <v>225</v>
      </c>
      <c r="Q277" s="29">
        <f t="shared" si="205"/>
        <v>90</v>
      </c>
      <c r="S277" s="110" t="str">
        <f>CONCATENATE($A$130," #10")</f>
        <v>Jueves #10</v>
      </c>
      <c r="T277" s="4">
        <v>6</v>
      </c>
      <c r="U277" s="201">
        <f>G265</f>
        <v>17</v>
      </c>
      <c r="V277" s="201">
        <f t="shared" si="206"/>
        <v>289</v>
      </c>
      <c r="W277" s="29">
        <f t="shared" si="207"/>
        <v>102</v>
      </c>
      <c r="Y277" s="110" t="str">
        <f>CONCATENATE($A$131," #10")</f>
        <v>Viernes #10</v>
      </c>
      <c r="Z277" s="4">
        <v>6</v>
      </c>
      <c r="AA277" s="201">
        <f>G266</f>
        <v>18</v>
      </c>
      <c r="AB277" s="23">
        <f t="shared" si="208"/>
        <v>324</v>
      </c>
      <c r="AC277" s="29">
        <f t="shared" si="209"/>
        <v>108</v>
      </c>
      <c r="AE277" s="110" t="str">
        <f>CONCATENATE($A$132," #10")</f>
        <v>Sábado #10</v>
      </c>
      <c r="AF277" s="4">
        <v>6</v>
      </c>
      <c r="AG277" s="201">
        <f>G267</f>
        <v>17</v>
      </c>
      <c r="AH277" s="23">
        <f t="shared" si="210"/>
        <v>289</v>
      </c>
      <c r="AI277" s="29">
        <f t="shared" si="211"/>
        <v>102</v>
      </c>
      <c r="AK277" s="110" t="str">
        <f>CONCATENATE($A$133," #10")</f>
        <v>Domingo #10</v>
      </c>
      <c r="AL277" s="4">
        <v>6</v>
      </c>
      <c r="AM277" s="201">
        <f>G268</f>
        <v>16</v>
      </c>
      <c r="AN277" s="23">
        <f t="shared" si="212"/>
        <v>256</v>
      </c>
      <c r="AO277" s="29">
        <f t="shared" si="213"/>
        <v>96</v>
      </c>
    </row>
    <row r="278" spans="1:41" ht="17.25" customHeight="1" x14ac:dyDescent="0.25">
      <c r="A278" s="110" t="str">
        <f>CONCATENATE($A$127," #9")</f>
        <v>Lunes #9</v>
      </c>
      <c r="B278" s="4">
        <v>7</v>
      </c>
      <c r="C278" s="23">
        <f>H262</f>
        <v>13</v>
      </c>
      <c r="D278" s="23">
        <f t="shared" si="200"/>
        <v>169</v>
      </c>
      <c r="E278" s="29">
        <f t="shared" si="201"/>
        <v>91</v>
      </c>
      <c r="G278" s="110" t="str">
        <f>CONCATENATE($A$128," #9")</f>
        <v>Martes #9</v>
      </c>
      <c r="H278" s="4">
        <v>7</v>
      </c>
      <c r="I278" s="23">
        <f>H263</f>
        <v>12</v>
      </c>
      <c r="J278" s="23">
        <f t="shared" si="202"/>
        <v>144</v>
      </c>
      <c r="K278" s="29">
        <f t="shared" si="203"/>
        <v>84</v>
      </c>
      <c r="M278" s="110" t="str">
        <f>CONCATENATE($A$129," #9")</f>
        <v>Miércoles #9</v>
      </c>
      <c r="N278" s="4">
        <v>7</v>
      </c>
      <c r="O278" s="201">
        <f>H264</f>
        <v>16</v>
      </c>
      <c r="P278" s="23">
        <f t="shared" si="204"/>
        <v>256</v>
      </c>
      <c r="Q278" s="29">
        <f t="shared" si="205"/>
        <v>112</v>
      </c>
      <c r="S278" s="110" t="str">
        <f>CONCATENATE($A$130," #9")</f>
        <v>Jueves #9</v>
      </c>
      <c r="T278" s="4">
        <v>7</v>
      </c>
      <c r="U278" s="201">
        <f>H265</f>
        <v>16</v>
      </c>
      <c r="V278" s="201">
        <f t="shared" si="206"/>
        <v>256</v>
      </c>
      <c r="W278" s="29">
        <f t="shared" si="207"/>
        <v>112</v>
      </c>
      <c r="Y278" s="110" t="str">
        <f>CONCATENATE($A$131," #9")</f>
        <v>Viernes #9</v>
      </c>
      <c r="Z278" s="4">
        <v>7</v>
      </c>
      <c r="AA278" s="201">
        <f>H266</f>
        <v>17</v>
      </c>
      <c r="AB278" s="23">
        <f t="shared" si="208"/>
        <v>289</v>
      </c>
      <c r="AC278" s="29">
        <f t="shared" si="209"/>
        <v>119</v>
      </c>
      <c r="AE278" s="110" t="str">
        <f>CONCATENATE($A$132," #9")</f>
        <v>Sábado #9</v>
      </c>
      <c r="AF278" s="4">
        <v>7</v>
      </c>
      <c r="AG278" s="201">
        <f>H267</f>
        <v>18</v>
      </c>
      <c r="AH278" s="23">
        <f t="shared" si="210"/>
        <v>324</v>
      </c>
      <c r="AI278" s="29">
        <f t="shared" si="211"/>
        <v>126</v>
      </c>
      <c r="AK278" s="110" t="str">
        <f>CONCATENATE($A$133," #9")</f>
        <v>Domingo #9</v>
      </c>
      <c r="AL278" s="4">
        <v>7</v>
      </c>
      <c r="AM278" s="201">
        <f>H268</f>
        <v>15</v>
      </c>
      <c r="AN278" s="23">
        <f t="shared" si="212"/>
        <v>225</v>
      </c>
      <c r="AO278" s="29">
        <f t="shared" si="213"/>
        <v>105</v>
      </c>
    </row>
    <row r="279" spans="1:41" ht="17.25" customHeight="1" x14ac:dyDescent="0.25">
      <c r="A279" s="110" t="str">
        <f>CONCATENATE($A$127," #8")</f>
        <v>Lunes #8</v>
      </c>
      <c r="B279" s="4">
        <v>8</v>
      </c>
      <c r="C279" s="23">
        <f>I262</f>
        <v>15</v>
      </c>
      <c r="D279" s="23">
        <f t="shared" si="200"/>
        <v>225</v>
      </c>
      <c r="E279" s="29">
        <f t="shared" si="201"/>
        <v>120</v>
      </c>
      <c r="G279" s="110" t="str">
        <f>CONCATENATE($A$128," #8")</f>
        <v>Martes #8</v>
      </c>
      <c r="H279" s="4">
        <v>8</v>
      </c>
      <c r="I279" s="23">
        <f>I263</f>
        <v>16</v>
      </c>
      <c r="J279" s="23">
        <f t="shared" si="202"/>
        <v>256</v>
      </c>
      <c r="K279" s="29">
        <f t="shared" si="203"/>
        <v>128</v>
      </c>
      <c r="M279" s="110" t="str">
        <f>CONCATENATE($A$129," #8")</f>
        <v>Miércoles #8</v>
      </c>
      <c r="N279" s="4">
        <v>8</v>
      </c>
      <c r="O279" s="201">
        <f>I264</f>
        <v>15</v>
      </c>
      <c r="P279" s="23">
        <f t="shared" si="204"/>
        <v>225</v>
      </c>
      <c r="Q279" s="29">
        <f t="shared" si="205"/>
        <v>120</v>
      </c>
      <c r="S279" s="110" t="str">
        <f>CONCATENATE($A$130," #8")</f>
        <v>Jueves #8</v>
      </c>
      <c r="T279" s="4">
        <v>8</v>
      </c>
      <c r="U279" s="201">
        <f>I265</f>
        <v>18</v>
      </c>
      <c r="V279" s="201">
        <f t="shared" si="206"/>
        <v>324</v>
      </c>
      <c r="W279" s="29">
        <f t="shared" si="207"/>
        <v>144</v>
      </c>
      <c r="Y279" s="110" t="str">
        <f>CONCATENATE($A$131," #8")</f>
        <v>Viernes #8</v>
      </c>
      <c r="Z279" s="4">
        <v>8</v>
      </c>
      <c r="AA279" s="201">
        <f>I266</f>
        <v>19</v>
      </c>
      <c r="AB279" s="23">
        <f t="shared" si="208"/>
        <v>361</v>
      </c>
      <c r="AC279" s="29">
        <f t="shared" si="209"/>
        <v>152</v>
      </c>
      <c r="AE279" s="110" t="str">
        <f>CONCATENATE($A$132," #8")</f>
        <v>Sábado #8</v>
      </c>
      <c r="AF279" s="4">
        <v>8</v>
      </c>
      <c r="AG279" s="201">
        <f>I267</f>
        <v>21</v>
      </c>
      <c r="AH279" s="23">
        <f t="shared" si="210"/>
        <v>441</v>
      </c>
      <c r="AI279" s="29">
        <f t="shared" si="211"/>
        <v>168</v>
      </c>
      <c r="AK279" s="110" t="str">
        <f>CONCATENATE($A$133," #8")</f>
        <v>Domingo #8</v>
      </c>
      <c r="AL279" s="4">
        <v>8</v>
      </c>
      <c r="AM279" s="201">
        <f>I268</f>
        <v>16</v>
      </c>
      <c r="AN279" s="23">
        <f t="shared" si="212"/>
        <v>256</v>
      </c>
      <c r="AO279" s="29">
        <f t="shared" si="213"/>
        <v>128</v>
      </c>
    </row>
    <row r="280" spans="1:41" ht="17.25" customHeight="1" x14ac:dyDescent="0.25">
      <c r="A280" s="110" t="str">
        <f>CONCATENATE($A$127," #7")</f>
        <v>Lunes #7</v>
      </c>
      <c r="B280" s="4">
        <v>9</v>
      </c>
      <c r="C280" s="23">
        <f>J262</f>
        <v>14</v>
      </c>
      <c r="D280" s="23">
        <f t="shared" si="200"/>
        <v>196</v>
      </c>
      <c r="E280" s="29">
        <f t="shared" si="201"/>
        <v>126</v>
      </c>
      <c r="G280" s="110" t="str">
        <f>CONCATENATE($A$128," #7")</f>
        <v>Martes #7</v>
      </c>
      <c r="H280" s="4">
        <v>9</v>
      </c>
      <c r="I280" s="23">
        <f>J263</f>
        <v>15</v>
      </c>
      <c r="J280" s="23">
        <f t="shared" si="202"/>
        <v>225</v>
      </c>
      <c r="K280" s="29">
        <f t="shared" si="203"/>
        <v>135</v>
      </c>
      <c r="M280" s="110" t="str">
        <f>CONCATENATE($A$129," #7")</f>
        <v>Miércoles #7</v>
      </c>
      <c r="N280" s="4">
        <v>9</v>
      </c>
      <c r="O280" s="201">
        <f>J264</f>
        <v>11</v>
      </c>
      <c r="P280" s="23">
        <f t="shared" si="204"/>
        <v>121</v>
      </c>
      <c r="Q280" s="29">
        <f t="shared" si="205"/>
        <v>99</v>
      </c>
      <c r="S280" s="110" t="str">
        <f>CONCATENATE($A$130," #7")</f>
        <v>Jueves #7</v>
      </c>
      <c r="T280" s="4">
        <v>9</v>
      </c>
      <c r="U280" s="201">
        <f>J265</f>
        <v>15</v>
      </c>
      <c r="V280" s="201">
        <f t="shared" si="206"/>
        <v>225</v>
      </c>
      <c r="W280" s="29">
        <f t="shared" si="207"/>
        <v>135</v>
      </c>
      <c r="Y280" s="110" t="str">
        <f>CONCATENATE($A$131," #7")</f>
        <v>Viernes #7</v>
      </c>
      <c r="Z280" s="4">
        <v>9</v>
      </c>
      <c r="AA280" s="201">
        <f>J266</f>
        <v>17</v>
      </c>
      <c r="AB280" s="23">
        <f t="shared" si="208"/>
        <v>289</v>
      </c>
      <c r="AC280" s="29">
        <f t="shared" si="209"/>
        <v>153</v>
      </c>
      <c r="AE280" s="110" t="str">
        <f>CONCATENATE($A$132," #7")</f>
        <v>Sábado #7</v>
      </c>
      <c r="AF280" s="4">
        <v>9</v>
      </c>
      <c r="AG280" s="201">
        <f>J267</f>
        <v>19</v>
      </c>
      <c r="AH280" s="23">
        <f t="shared" si="210"/>
        <v>361</v>
      </c>
      <c r="AI280" s="29">
        <f t="shared" si="211"/>
        <v>171</v>
      </c>
      <c r="AK280" s="110" t="str">
        <f>CONCATENATE($A$133," #7")</f>
        <v>Domingo #7</v>
      </c>
      <c r="AL280" s="4">
        <v>9</v>
      </c>
      <c r="AM280" s="201">
        <f>J268</f>
        <v>18</v>
      </c>
      <c r="AN280" s="23">
        <f t="shared" si="212"/>
        <v>324</v>
      </c>
      <c r="AO280" s="29">
        <f t="shared" si="213"/>
        <v>162</v>
      </c>
    </row>
    <row r="281" spans="1:41" x14ac:dyDescent="0.25">
      <c r="A281" s="110" t="str">
        <f>CONCATENATE($A$127," #6")</f>
        <v>Lunes #6</v>
      </c>
      <c r="B281" s="4">
        <v>10</v>
      </c>
      <c r="C281" s="23">
        <f>K262</f>
        <v>13</v>
      </c>
      <c r="D281" s="23">
        <f>C281^2</f>
        <v>169</v>
      </c>
      <c r="E281" s="29">
        <f>B281*C281</f>
        <v>130</v>
      </c>
      <c r="G281" s="110" t="str">
        <f>CONCATENATE($A$128," #6")</f>
        <v>Martes #6</v>
      </c>
      <c r="H281" s="4">
        <v>10</v>
      </c>
      <c r="I281" s="23">
        <f>K263</f>
        <v>14</v>
      </c>
      <c r="J281" s="23">
        <f t="shared" si="202"/>
        <v>196</v>
      </c>
      <c r="K281" s="29">
        <f t="shared" si="203"/>
        <v>140</v>
      </c>
      <c r="M281" s="110" t="str">
        <f>CONCATENATE($A$129," #6")</f>
        <v>Miércoles #6</v>
      </c>
      <c r="N281" s="4">
        <v>10</v>
      </c>
      <c r="O281" s="201">
        <f>K264</f>
        <v>12</v>
      </c>
      <c r="P281" s="23">
        <f t="shared" si="204"/>
        <v>144</v>
      </c>
      <c r="Q281" s="29">
        <f t="shared" si="205"/>
        <v>120</v>
      </c>
      <c r="S281" s="110" t="str">
        <f>CONCATENATE($A$130," #6")</f>
        <v>Jueves #6</v>
      </c>
      <c r="T281" s="4">
        <v>10</v>
      </c>
      <c r="U281" s="201">
        <f>K265</f>
        <v>14</v>
      </c>
      <c r="V281" s="201">
        <f>U281^2</f>
        <v>196</v>
      </c>
      <c r="W281" s="29">
        <f>T281*U281</f>
        <v>140</v>
      </c>
      <c r="Y281" s="110" t="str">
        <f>CONCATENATE($A$131," #6")</f>
        <v>Viernes #6</v>
      </c>
      <c r="Z281" s="4">
        <v>10</v>
      </c>
      <c r="AA281" s="201">
        <f>K266</f>
        <v>18</v>
      </c>
      <c r="AB281" s="23">
        <f>AA281^2</f>
        <v>324</v>
      </c>
      <c r="AC281" s="29">
        <f>Z281*AA281</f>
        <v>180</v>
      </c>
      <c r="AE281" s="110" t="str">
        <f>CONCATENATE($A$132," #6")</f>
        <v>Sábado #6</v>
      </c>
      <c r="AF281" s="4">
        <v>10</v>
      </c>
      <c r="AG281" s="201">
        <f>K267</f>
        <v>19</v>
      </c>
      <c r="AH281" s="23">
        <f t="shared" si="210"/>
        <v>361</v>
      </c>
      <c r="AI281" s="29">
        <f t="shared" si="211"/>
        <v>190</v>
      </c>
      <c r="AK281" s="110" t="str">
        <f>CONCATENATE($A$133," #6")</f>
        <v>Domingo #6</v>
      </c>
      <c r="AL281" s="4">
        <v>10</v>
      </c>
      <c r="AM281" s="201">
        <f>K268</f>
        <v>17</v>
      </c>
      <c r="AN281" s="23">
        <f t="shared" si="212"/>
        <v>289</v>
      </c>
      <c r="AO281" s="29">
        <f t="shared" si="213"/>
        <v>170</v>
      </c>
    </row>
    <row r="282" spans="1:41" x14ac:dyDescent="0.25">
      <c r="A282" s="110" t="str">
        <f>CONCATENATE($A$127," #5")</f>
        <v>Lunes #5</v>
      </c>
      <c r="B282" s="4">
        <v>11</v>
      </c>
      <c r="C282" s="23">
        <f>L262</f>
        <v>14</v>
      </c>
      <c r="D282" s="23">
        <f t="shared" ref="D282:D286" si="214">C282^2</f>
        <v>196</v>
      </c>
      <c r="E282" s="29">
        <f t="shared" ref="E282:E286" si="215">B282*C282</f>
        <v>154</v>
      </c>
      <c r="G282" s="110" t="str">
        <f>CONCATENATE($A$128," #5")</f>
        <v>Martes #5</v>
      </c>
      <c r="H282" s="4">
        <v>11</v>
      </c>
      <c r="I282" s="23">
        <f>L263</f>
        <v>13</v>
      </c>
      <c r="J282" s="23">
        <f t="shared" si="202"/>
        <v>169</v>
      </c>
      <c r="K282" s="29">
        <f t="shared" si="203"/>
        <v>143</v>
      </c>
      <c r="M282" s="110" t="str">
        <f>CONCATENATE($A$129," #5")</f>
        <v>Miércoles #5</v>
      </c>
      <c r="N282" s="4">
        <v>11</v>
      </c>
      <c r="O282" s="201">
        <f>L264</f>
        <v>13</v>
      </c>
      <c r="P282" s="23">
        <f t="shared" si="204"/>
        <v>169</v>
      </c>
      <c r="Q282" s="29">
        <f t="shared" si="205"/>
        <v>143</v>
      </c>
      <c r="S282" s="110" t="str">
        <f>CONCATENATE($A$130," #5")</f>
        <v>Jueves #5</v>
      </c>
      <c r="T282" s="4">
        <v>11</v>
      </c>
      <c r="U282" s="23">
        <f>L265</f>
        <v>17</v>
      </c>
      <c r="V282" s="23">
        <f t="shared" ref="V282:V286" si="216">U282^2</f>
        <v>289</v>
      </c>
      <c r="W282" s="29">
        <f t="shared" ref="W282:W286" si="217">T282*U282</f>
        <v>187</v>
      </c>
      <c r="Y282" s="110" t="str">
        <f>CONCATENATE($A$131," #5")</f>
        <v>Viernes #5</v>
      </c>
      <c r="Z282" s="4">
        <v>11</v>
      </c>
      <c r="AA282" s="201">
        <f>L266</f>
        <v>16</v>
      </c>
      <c r="AB282" s="23">
        <f t="shared" ref="AB282:AB286" si="218">AA282^2</f>
        <v>256</v>
      </c>
      <c r="AC282" s="29">
        <f t="shared" ref="AC282:AC286" si="219">Z282*AA282</f>
        <v>176</v>
      </c>
      <c r="AE282" s="110" t="str">
        <f>CONCATENATE($A$132," #5")</f>
        <v>Sábado #5</v>
      </c>
      <c r="AF282" s="4">
        <v>11</v>
      </c>
      <c r="AG282" s="201">
        <f>L267</f>
        <v>20</v>
      </c>
      <c r="AH282" s="23">
        <f t="shared" si="210"/>
        <v>400</v>
      </c>
      <c r="AI282" s="29">
        <f t="shared" si="211"/>
        <v>220</v>
      </c>
      <c r="AK282" s="110" t="str">
        <f>CONCATENATE($A$133," #5")</f>
        <v>Domingo #5</v>
      </c>
      <c r="AL282" s="4">
        <v>11</v>
      </c>
      <c r="AM282" s="201">
        <f>L268</f>
        <v>16</v>
      </c>
      <c r="AN282" s="23">
        <f t="shared" si="212"/>
        <v>256</v>
      </c>
      <c r="AO282" s="29">
        <f t="shared" si="213"/>
        <v>176</v>
      </c>
    </row>
    <row r="283" spans="1:41" x14ac:dyDescent="0.25">
      <c r="A283" s="110" t="str">
        <f>CONCATENATE($A$127," #4")</f>
        <v>Lunes #4</v>
      </c>
      <c r="B283" s="4">
        <v>12</v>
      </c>
      <c r="C283" s="23">
        <f>M262</f>
        <v>16</v>
      </c>
      <c r="D283" s="23">
        <f t="shared" si="214"/>
        <v>256</v>
      </c>
      <c r="E283" s="29">
        <f t="shared" si="215"/>
        <v>192</v>
      </c>
      <c r="G283" s="110" t="str">
        <f>CONCATENATE($A$128," #4")</f>
        <v>Martes #4</v>
      </c>
      <c r="H283" s="4">
        <v>12</v>
      </c>
      <c r="I283" s="23">
        <f>M263</f>
        <v>12</v>
      </c>
      <c r="J283" s="23">
        <f t="shared" si="202"/>
        <v>144</v>
      </c>
      <c r="K283" s="29">
        <f t="shared" si="203"/>
        <v>144</v>
      </c>
      <c r="M283" s="110" t="str">
        <f>CONCATENATE($A$129," #4")</f>
        <v>Miércoles #4</v>
      </c>
      <c r="N283" s="4">
        <v>12</v>
      </c>
      <c r="O283" s="201">
        <f>M264</f>
        <v>15</v>
      </c>
      <c r="P283" s="23">
        <f t="shared" si="204"/>
        <v>225</v>
      </c>
      <c r="Q283" s="29">
        <f t="shared" si="205"/>
        <v>180</v>
      </c>
      <c r="S283" s="110" t="str">
        <f>CONCATENATE($A$130," #4")</f>
        <v>Jueves #4</v>
      </c>
      <c r="T283" s="4">
        <v>12</v>
      </c>
      <c r="U283" s="23">
        <f>M265</f>
        <v>18</v>
      </c>
      <c r="V283" s="23">
        <f t="shared" si="216"/>
        <v>324</v>
      </c>
      <c r="W283" s="29">
        <f t="shared" si="217"/>
        <v>216</v>
      </c>
      <c r="Y283" s="110" t="str">
        <f>CONCATENATE($A$131," #4")</f>
        <v>Viernes #4</v>
      </c>
      <c r="Z283" s="4">
        <v>12</v>
      </c>
      <c r="AA283" s="201">
        <f>M266</f>
        <v>22</v>
      </c>
      <c r="AB283" s="23">
        <f t="shared" si="218"/>
        <v>484</v>
      </c>
      <c r="AC283" s="29">
        <f t="shared" si="219"/>
        <v>264</v>
      </c>
      <c r="AE283" s="110" t="str">
        <f>CONCATENATE($A$132," #4")</f>
        <v>Sábado #4</v>
      </c>
      <c r="AF283" s="4">
        <v>12</v>
      </c>
      <c r="AG283" s="201">
        <f>M267</f>
        <v>17</v>
      </c>
      <c r="AH283" s="23">
        <f t="shared" si="210"/>
        <v>289</v>
      </c>
      <c r="AI283" s="29">
        <f t="shared" si="211"/>
        <v>204</v>
      </c>
      <c r="AK283" s="110" t="str">
        <f>CONCATENATE($A$133," #4")</f>
        <v>Domingo #4</v>
      </c>
      <c r="AL283" s="4">
        <v>12</v>
      </c>
      <c r="AM283" s="23">
        <f>M268</f>
        <v>15</v>
      </c>
      <c r="AN283" s="23">
        <f t="shared" si="212"/>
        <v>225</v>
      </c>
      <c r="AO283" s="29">
        <f t="shared" si="213"/>
        <v>180</v>
      </c>
    </row>
    <row r="284" spans="1:41" x14ac:dyDescent="0.25">
      <c r="A284" s="110" t="str">
        <f>CONCATENATE($A$127," #3")</f>
        <v>Lunes #3</v>
      </c>
      <c r="B284" s="4">
        <v>13</v>
      </c>
      <c r="C284" s="23">
        <f>N262</f>
        <v>13</v>
      </c>
      <c r="D284" s="23">
        <f t="shared" si="214"/>
        <v>169</v>
      </c>
      <c r="E284" s="29">
        <f t="shared" si="215"/>
        <v>169</v>
      </c>
      <c r="G284" s="110" t="str">
        <f>CONCATENATE($A$128," #3")</f>
        <v>Martes #3</v>
      </c>
      <c r="H284" s="4">
        <v>13</v>
      </c>
      <c r="I284" s="23">
        <f>N263</f>
        <v>15</v>
      </c>
      <c r="J284" s="23">
        <f t="shared" si="202"/>
        <v>225</v>
      </c>
      <c r="K284" s="29">
        <f t="shared" si="203"/>
        <v>195</v>
      </c>
      <c r="M284" s="110" t="str">
        <f>CONCATENATE($A$129," #3")</f>
        <v>Miércoles #3</v>
      </c>
      <c r="N284" s="4">
        <v>13</v>
      </c>
      <c r="O284" s="23">
        <f>N264</f>
        <v>13</v>
      </c>
      <c r="P284" s="23">
        <f t="shared" si="204"/>
        <v>169</v>
      </c>
      <c r="Q284" s="29">
        <f t="shared" si="205"/>
        <v>169</v>
      </c>
      <c r="S284" s="110" t="str">
        <f>CONCATENATE($A$130," #3")</f>
        <v>Jueves #3</v>
      </c>
      <c r="T284" s="4">
        <v>13</v>
      </c>
      <c r="U284" s="23">
        <f>N265</f>
        <v>17</v>
      </c>
      <c r="V284" s="23">
        <f t="shared" si="216"/>
        <v>289</v>
      </c>
      <c r="W284" s="29">
        <f t="shared" si="217"/>
        <v>221</v>
      </c>
      <c r="Y284" s="110" t="str">
        <f>CONCATENATE($A$131," #3")</f>
        <v>Viernes #3</v>
      </c>
      <c r="Z284" s="4">
        <v>13</v>
      </c>
      <c r="AA284" s="23">
        <f>N266</f>
        <v>20</v>
      </c>
      <c r="AB284" s="23">
        <f t="shared" si="218"/>
        <v>400</v>
      </c>
      <c r="AC284" s="29">
        <f t="shared" si="219"/>
        <v>260</v>
      </c>
      <c r="AE284" s="110" t="str">
        <f>CONCATENATE($A$132," #3")</f>
        <v>Sábado #3</v>
      </c>
      <c r="AF284" s="4">
        <v>13</v>
      </c>
      <c r="AG284" s="23">
        <f>N267</f>
        <v>16</v>
      </c>
      <c r="AH284" s="23">
        <f t="shared" si="210"/>
        <v>256</v>
      </c>
      <c r="AI284" s="29">
        <f t="shared" si="211"/>
        <v>208</v>
      </c>
      <c r="AK284" s="110" t="str">
        <f>CONCATENATE($A$133," #3")</f>
        <v>Domingo #3</v>
      </c>
      <c r="AL284" s="4">
        <v>13</v>
      </c>
      <c r="AM284" s="23">
        <f>N268</f>
        <v>16</v>
      </c>
      <c r="AN284" s="23">
        <f t="shared" si="212"/>
        <v>256</v>
      </c>
      <c r="AO284" s="29">
        <f t="shared" si="213"/>
        <v>208</v>
      </c>
    </row>
    <row r="285" spans="1:41" x14ac:dyDescent="0.25">
      <c r="A285" s="110" t="str">
        <f>CONCATENATE($A$127," #2")</f>
        <v>Lunes #2</v>
      </c>
      <c r="B285" s="4">
        <v>14</v>
      </c>
      <c r="C285" s="23">
        <f>O262</f>
        <v>10</v>
      </c>
      <c r="D285" s="23">
        <f t="shared" si="214"/>
        <v>100</v>
      </c>
      <c r="E285" s="29">
        <f t="shared" si="215"/>
        <v>140</v>
      </c>
      <c r="G285" s="110" t="str">
        <f>CONCATENATE($A$128," #2")</f>
        <v>Martes #2</v>
      </c>
      <c r="H285" s="4">
        <v>14</v>
      </c>
      <c r="I285" s="23">
        <f>O263</f>
        <v>14</v>
      </c>
      <c r="J285" s="23">
        <f t="shared" si="202"/>
        <v>196</v>
      </c>
      <c r="K285" s="29">
        <f t="shared" si="203"/>
        <v>196</v>
      </c>
      <c r="M285" s="110" t="str">
        <f>CONCATENATE($A$129," #2")</f>
        <v>Miércoles #2</v>
      </c>
      <c r="N285" s="4">
        <v>14</v>
      </c>
      <c r="O285" s="23">
        <f>O264</f>
        <v>14</v>
      </c>
      <c r="P285" s="23">
        <f t="shared" si="204"/>
        <v>196</v>
      </c>
      <c r="Q285" s="29">
        <f t="shared" si="205"/>
        <v>196</v>
      </c>
      <c r="S285" s="110" t="str">
        <f>CONCATENATE($A$130," #2")</f>
        <v>Jueves #2</v>
      </c>
      <c r="T285" s="4">
        <v>14</v>
      </c>
      <c r="U285" s="23">
        <f>O265</f>
        <v>21</v>
      </c>
      <c r="V285" s="23">
        <f t="shared" si="216"/>
        <v>441</v>
      </c>
      <c r="W285" s="29">
        <f t="shared" si="217"/>
        <v>294</v>
      </c>
      <c r="Y285" s="110" t="str">
        <f>CONCATENATE($A$131," #2")</f>
        <v>Viernes #2</v>
      </c>
      <c r="Z285" s="4">
        <v>14</v>
      </c>
      <c r="AA285" s="23">
        <f>O266</f>
        <v>22</v>
      </c>
      <c r="AB285" s="23">
        <f t="shared" si="218"/>
        <v>484</v>
      </c>
      <c r="AC285" s="29">
        <f t="shared" si="219"/>
        <v>308</v>
      </c>
      <c r="AE285" s="110" t="str">
        <f>CONCATENATE($A$132," #2")</f>
        <v>Sábado #2</v>
      </c>
      <c r="AF285" s="4">
        <v>14</v>
      </c>
      <c r="AG285" s="23">
        <f>O267</f>
        <v>17</v>
      </c>
      <c r="AH285" s="23">
        <f t="shared" si="210"/>
        <v>289</v>
      </c>
      <c r="AI285" s="29">
        <f t="shared" si="211"/>
        <v>238</v>
      </c>
      <c r="AK285" s="110" t="str">
        <f>CONCATENATE($A$133," #2")</f>
        <v>Domingo #2</v>
      </c>
      <c r="AL285" s="4">
        <v>14</v>
      </c>
      <c r="AM285" s="23">
        <f>O268</f>
        <v>15</v>
      </c>
      <c r="AN285" s="23">
        <f t="shared" si="212"/>
        <v>225</v>
      </c>
      <c r="AO285" s="29">
        <f t="shared" si="213"/>
        <v>210</v>
      </c>
    </row>
    <row r="286" spans="1:41" ht="15.75" thickBot="1" x14ac:dyDescent="0.3">
      <c r="A286" s="110" t="str">
        <f>CONCATENATE($A$127," #1")</f>
        <v>Lunes #1</v>
      </c>
      <c r="B286" s="4">
        <v>15</v>
      </c>
      <c r="C286" s="23">
        <f>P262</f>
        <v>11</v>
      </c>
      <c r="D286" s="23">
        <f t="shared" si="214"/>
        <v>121</v>
      </c>
      <c r="E286" s="29">
        <f t="shared" si="215"/>
        <v>165</v>
      </c>
      <c r="G286" s="110" t="str">
        <f>CONCATENATE($A$128," #1")</f>
        <v>Martes #1</v>
      </c>
      <c r="H286" s="4">
        <v>15</v>
      </c>
      <c r="I286" s="23">
        <f>P263</f>
        <v>13</v>
      </c>
      <c r="J286" s="23">
        <f t="shared" si="202"/>
        <v>169</v>
      </c>
      <c r="K286" s="29">
        <f t="shared" si="203"/>
        <v>195</v>
      </c>
      <c r="M286" s="110" t="str">
        <f>CONCATENATE($A$129," #1")</f>
        <v>Miércoles #1</v>
      </c>
      <c r="N286" s="4">
        <v>15</v>
      </c>
      <c r="O286" s="23">
        <f>P264</f>
        <v>15</v>
      </c>
      <c r="P286" s="23">
        <f t="shared" si="204"/>
        <v>225</v>
      </c>
      <c r="Q286" s="29">
        <f t="shared" si="205"/>
        <v>225</v>
      </c>
      <c r="S286" s="110" t="str">
        <f>CONCATENATE($A$130," #1")</f>
        <v>Jueves #1</v>
      </c>
      <c r="T286" s="4">
        <v>15</v>
      </c>
      <c r="U286" s="23">
        <f>P265</f>
        <v>22</v>
      </c>
      <c r="V286" s="23">
        <f t="shared" si="216"/>
        <v>484</v>
      </c>
      <c r="W286" s="29">
        <f t="shared" si="217"/>
        <v>330</v>
      </c>
      <c r="Y286" s="110" t="str">
        <f>CONCATENATE($A$131," #1")</f>
        <v>Viernes #1</v>
      </c>
      <c r="Z286" s="4">
        <v>15</v>
      </c>
      <c r="AA286" s="23">
        <f>P266</f>
        <v>24</v>
      </c>
      <c r="AB286" s="23">
        <f t="shared" si="218"/>
        <v>576</v>
      </c>
      <c r="AC286" s="29">
        <f t="shared" si="219"/>
        <v>360</v>
      </c>
      <c r="AE286" s="110" t="str">
        <f>CONCATENATE($A$132," #1")</f>
        <v>Sábado #1</v>
      </c>
      <c r="AF286" s="4">
        <v>15</v>
      </c>
      <c r="AG286" s="23">
        <f>P267</f>
        <v>17</v>
      </c>
      <c r="AH286" s="23">
        <f t="shared" si="210"/>
        <v>289</v>
      </c>
      <c r="AI286" s="29">
        <f t="shared" si="211"/>
        <v>255</v>
      </c>
      <c r="AK286" s="110" t="str">
        <f>CONCATENATE($A$133," #1")</f>
        <v>Domingo #1</v>
      </c>
      <c r="AL286" s="4">
        <v>15</v>
      </c>
      <c r="AM286" s="23">
        <f>P268</f>
        <v>19</v>
      </c>
      <c r="AN286" s="23">
        <f t="shared" si="212"/>
        <v>361</v>
      </c>
      <c r="AO286" s="29">
        <f t="shared" si="213"/>
        <v>285</v>
      </c>
    </row>
    <row r="287" spans="1:41" ht="15.75" thickBot="1" x14ac:dyDescent="0.3">
      <c r="A287" s="111"/>
      <c r="B287" s="46">
        <f>SUM(B272:B286)</f>
        <v>120</v>
      </c>
      <c r="C287" s="46">
        <f>SUM(C272:C286)</f>
        <v>190</v>
      </c>
      <c r="D287" s="46">
        <f>SUM(D272:D286)</f>
        <v>2444</v>
      </c>
      <c r="E287" s="47">
        <f>SUM(E272:E286)</f>
        <v>1532</v>
      </c>
      <c r="G287" s="111"/>
      <c r="H287" s="46">
        <f>SUM(H272:H286)</f>
        <v>120</v>
      </c>
      <c r="I287" s="46">
        <f t="shared" ref="I287" si="220">SUM(I272:I286)</f>
        <v>195</v>
      </c>
      <c r="J287" s="46">
        <f t="shared" ref="J287" si="221">SUM(J272:J286)</f>
        <v>2575</v>
      </c>
      <c r="K287" s="47">
        <f t="shared" ref="K287" si="222">SUM(K272:K286)</f>
        <v>1620</v>
      </c>
      <c r="M287" s="111"/>
      <c r="N287" s="46">
        <f>SUM(N272:N286)</f>
        <v>120</v>
      </c>
      <c r="O287" s="46">
        <f t="shared" ref="O287" si="223">SUM(O272:O286)</f>
        <v>203</v>
      </c>
      <c r="P287" s="46">
        <f t="shared" ref="P287" si="224">SUM(P272:P286)</f>
        <v>2777</v>
      </c>
      <c r="Q287" s="47">
        <f t="shared" ref="Q287" si="225">SUM(Q272:Q286)</f>
        <v>1648</v>
      </c>
      <c r="S287" s="111"/>
      <c r="T287" s="46">
        <f>SUM(T272:T286)</f>
        <v>120</v>
      </c>
      <c r="U287" s="46">
        <f t="shared" ref="U287" si="226">SUM(U272:U286)</f>
        <v>241</v>
      </c>
      <c r="V287" s="46">
        <f t="shared" ref="V287" si="227">SUM(V272:V286)</f>
        <v>3995</v>
      </c>
      <c r="W287" s="47">
        <f t="shared" ref="W287" si="228">SUM(W272:W286)</f>
        <v>2083</v>
      </c>
      <c r="Y287" s="111"/>
      <c r="Z287" s="46">
        <f>SUM(Z272:Z286)</f>
        <v>120</v>
      </c>
      <c r="AA287" s="46">
        <f t="shared" ref="AA287" si="229">SUM(AA272:AA286)</f>
        <v>276</v>
      </c>
      <c r="AB287" s="46">
        <f t="shared" ref="AB287" si="230">SUM(AB272:AB286)</f>
        <v>5174</v>
      </c>
      <c r="AC287" s="47">
        <f t="shared" ref="AC287" si="231">SUM(AC272:AC286)</f>
        <v>2332</v>
      </c>
      <c r="AE287" s="111"/>
      <c r="AF287" s="46">
        <f>SUM(AF272:AF286)</f>
        <v>120</v>
      </c>
      <c r="AG287" s="46">
        <f t="shared" ref="AG287" si="232">SUM(AG272:AG286)</f>
        <v>265</v>
      </c>
      <c r="AH287" s="46">
        <f t="shared" ref="AH287" si="233">SUM(AH272:AH286)</f>
        <v>4725</v>
      </c>
      <c r="AI287" s="47">
        <f t="shared" ref="AI287" si="234">SUM(AI272:AI286)</f>
        <v>2144</v>
      </c>
      <c r="AK287" s="111"/>
      <c r="AL287" s="46">
        <f>SUM(AL272:AL286)</f>
        <v>120</v>
      </c>
      <c r="AM287" s="46">
        <f t="shared" ref="AM287" si="235">SUM(AM272:AM286)</f>
        <v>225</v>
      </c>
      <c r="AN287" s="46">
        <f t="shared" ref="AN287" si="236">SUM(AN272:AN286)</f>
        <v>3447</v>
      </c>
      <c r="AO287" s="47">
        <f t="shared" ref="AO287" si="237">SUM(AO272:AO286)</f>
        <v>1912</v>
      </c>
    </row>
    <row r="288" spans="1:41" ht="15.75" thickTop="1" x14ac:dyDescent="0.25"/>
    <row r="289" spans="1:40" ht="15.75" thickBot="1" x14ac:dyDescent="0.3"/>
    <row r="290" spans="1:40" ht="15.75" thickBot="1" x14ac:dyDescent="0.3">
      <c r="A290" s="145" t="s">
        <v>4</v>
      </c>
      <c r="B290" s="44">
        <f>COUNTA(A272:A286)</f>
        <v>15</v>
      </c>
      <c r="G290" s="145" t="s">
        <v>4</v>
      </c>
      <c r="H290" s="44">
        <f>COUNTA(G272:G286)</f>
        <v>15</v>
      </c>
      <c r="M290" s="145" t="s">
        <v>4</v>
      </c>
      <c r="N290" s="44">
        <f>COUNTA(M272:M286)</f>
        <v>15</v>
      </c>
      <c r="S290" s="145" t="s">
        <v>4</v>
      </c>
      <c r="T290" s="44">
        <f>COUNTA(S272:S286)</f>
        <v>15</v>
      </c>
      <c r="Y290" s="145" t="s">
        <v>4</v>
      </c>
      <c r="Z290" s="44">
        <f>COUNTA(Y272:Y286)</f>
        <v>15</v>
      </c>
      <c r="AE290" s="145" t="s">
        <v>4</v>
      </c>
      <c r="AF290" s="44">
        <f>COUNTA(AE272:AE286)</f>
        <v>15</v>
      </c>
      <c r="AK290" s="145" t="s">
        <v>4</v>
      </c>
      <c r="AL290" s="44">
        <f>COUNTA(AK272:AK286)</f>
        <v>15</v>
      </c>
    </row>
    <row r="291" spans="1:40" ht="15.75" thickBot="1" x14ac:dyDescent="0.3">
      <c r="A291" s="22"/>
      <c r="B291" s="22"/>
      <c r="G291" s="22"/>
      <c r="H291" s="22"/>
      <c r="M291" s="22"/>
      <c r="N291" s="22"/>
      <c r="S291" s="22"/>
      <c r="T291" s="22"/>
      <c r="Y291" s="22"/>
      <c r="Z291" s="22"/>
      <c r="AE291" s="22"/>
      <c r="AF291" s="22"/>
      <c r="AK291" s="22"/>
      <c r="AL291" s="22"/>
    </row>
    <row r="292" spans="1:40" x14ac:dyDescent="0.25">
      <c r="A292" s="143" t="s">
        <v>6</v>
      </c>
      <c r="B292" s="49">
        <f>((C287-(B293*B287))/B290)</f>
        <v>12.601976639712488</v>
      </c>
      <c r="G292" s="143" t="s">
        <v>6</v>
      </c>
      <c r="H292" s="49">
        <f>((I287-(H293*H287))/H290)</f>
        <v>12.702786377708978</v>
      </c>
      <c r="M292" s="143" t="s">
        <v>6</v>
      </c>
      <c r="N292" s="49">
        <f>((O287-(N293*N287))/N290)</f>
        <v>13.427664648688314</v>
      </c>
      <c r="S292" s="143" t="s">
        <v>6</v>
      </c>
      <c r="T292" s="49">
        <f>((U287-(T293*T287))/T290)</f>
        <v>15.658099945085118</v>
      </c>
      <c r="Y292" s="143" t="s">
        <v>6</v>
      </c>
      <c r="Z292" s="49">
        <f>((AA287-(Z293*Z287))/Z290)</f>
        <v>18.164594209776933</v>
      </c>
      <c r="AE292" s="143" t="s">
        <v>6</v>
      </c>
      <c r="AF292" s="49">
        <f>((AG287-(AF293*AF287))/AF290)</f>
        <v>17.615670650730411</v>
      </c>
      <c r="AK292" s="143" t="s">
        <v>6</v>
      </c>
      <c r="AL292" s="49">
        <f>((AM287-(AL293*AL287))/AL290)</f>
        <v>14.639726578206675</v>
      </c>
    </row>
    <row r="293" spans="1:40" ht="15.75" thickBot="1" x14ac:dyDescent="0.3">
      <c r="A293" s="144" t="s">
        <v>7</v>
      </c>
      <c r="B293" s="112">
        <f>((B290*(E287))-(B287*C287))/((B290*D287)-(B287^2))</f>
        <v>8.0862533692722376E-3</v>
      </c>
      <c r="G293" s="144" t="s">
        <v>7</v>
      </c>
      <c r="H293" s="112">
        <f>((H290*(K287))-(H287*I287))/((H290*J287)-(H287^2))</f>
        <v>3.7151702786377708E-2</v>
      </c>
      <c r="M293" s="144" t="s">
        <v>7</v>
      </c>
      <c r="N293" s="112">
        <f>((N290*(Q287))-(N287*O287))/((N290*P287)-(N287^2))</f>
        <v>1.3208585580627407E-2</v>
      </c>
      <c r="S293" s="144" t="s">
        <v>7</v>
      </c>
      <c r="T293" s="112">
        <f>((T290*(W287))-(T287*U287))/((T290*V287)-(T287^2))</f>
        <v>5.1070840197693576E-2</v>
      </c>
      <c r="Y293" s="144" t="s">
        <v>7</v>
      </c>
      <c r="Z293" s="112">
        <f>((Z290*(AC287))-(Z287*AA287))/((Z290*AB287)-(Z287^2))</f>
        <v>2.9425723777883245E-2</v>
      </c>
      <c r="AE293" s="144" t="s">
        <v>7</v>
      </c>
      <c r="AF293" s="112">
        <f>((AF290*(AI287))-(AF287*AG287))/((AF290*AH287)-(AF287^2))</f>
        <v>6.3745019920318727E-3</v>
      </c>
      <c r="AK293" s="144" t="s">
        <v>7</v>
      </c>
      <c r="AL293" s="112">
        <f>((AL290*(AO287))-(AL287*AM287))/((AL290*AN287)-(AL287^2))</f>
        <v>4.503417772416566E-2</v>
      </c>
    </row>
    <row r="294" spans="1:40" ht="15.75" thickBot="1" x14ac:dyDescent="0.3">
      <c r="A294" s="22"/>
      <c r="B294" s="22"/>
      <c r="G294" s="22"/>
      <c r="H294" s="22"/>
      <c r="M294" s="22"/>
      <c r="N294" s="22"/>
      <c r="S294" s="22"/>
      <c r="T294" s="22"/>
      <c r="Y294" s="22"/>
      <c r="Z294" s="22"/>
      <c r="AE294" s="22"/>
      <c r="AF294" s="22"/>
      <c r="AK294" s="22"/>
      <c r="AL294" s="22"/>
    </row>
    <row r="295" spans="1:40" x14ac:dyDescent="0.25">
      <c r="A295" s="143" t="s">
        <v>11</v>
      </c>
      <c r="B295" s="146">
        <v>7</v>
      </c>
      <c r="C295" s="209">
        <v>8</v>
      </c>
      <c r="D295" s="147">
        <v>9</v>
      </c>
      <c r="G295" s="143" t="s">
        <v>11</v>
      </c>
      <c r="H295" s="146">
        <v>7</v>
      </c>
      <c r="I295" s="210">
        <v>8</v>
      </c>
      <c r="J295" s="147">
        <v>9</v>
      </c>
      <c r="M295" s="143" t="s">
        <v>11</v>
      </c>
      <c r="N295" s="146">
        <v>7</v>
      </c>
      <c r="O295" s="210">
        <v>8</v>
      </c>
      <c r="P295" s="147">
        <v>9</v>
      </c>
      <c r="S295" s="143" t="s">
        <v>11</v>
      </c>
      <c r="T295" s="146">
        <v>7</v>
      </c>
      <c r="U295" s="210">
        <v>8</v>
      </c>
      <c r="V295" s="147">
        <v>9</v>
      </c>
      <c r="Y295" s="143" t="s">
        <v>11</v>
      </c>
      <c r="Z295" s="146">
        <v>7</v>
      </c>
      <c r="AA295" s="210">
        <v>8</v>
      </c>
      <c r="AB295" s="147">
        <v>9</v>
      </c>
      <c r="AE295" s="143" t="s">
        <v>11</v>
      </c>
      <c r="AF295" s="146">
        <v>7</v>
      </c>
      <c r="AG295" s="210">
        <v>8</v>
      </c>
      <c r="AH295" s="147">
        <v>9</v>
      </c>
      <c r="AK295" s="143" t="s">
        <v>11</v>
      </c>
      <c r="AL295" s="146">
        <v>7</v>
      </c>
      <c r="AM295" s="210">
        <v>8</v>
      </c>
      <c r="AN295" s="147">
        <v>9</v>
      </c>
    </row>
    <row r="296" spans="1:40" ht="15.75" thickBot="1" x14ac:dyDescent="0.3">
      <c r="A296" s="45" t="s">
        <v>5</v>
      </c>
      <c r="B296" s="52">
        <f>B292+(B293*B295)</f>
        <v>12.658580413297393</v>
      </c>
      <c r="C296" s="200">
        <f>B292+(B293*C295)</f>
        <v>12.666666666666666</v>
      </c>
      <c r="D296" s="51">
        <f>B292+(B293*D295)</f>
        <v>12.674752920035939</v>
      </c>
      <c r="G296" s="45" t="s">
        <v>5</v>
      </c>
      <c r="H296" s="52">
        <f>H292+(H293*H295)</f>
        <v>12.962848297213622</v>
      </c>
      <c r="I296" s="198">
        <f>H292+(H293*I295)</f>
        <v>13</v>
      </c>
      <c r="J296" s="51">
        <f>H292+(H293*J295)</f>
        <v>13.037151702786378</v>
      </c>
      <c r="M296" s="45" t="s">
        <v>5</v>
      </c>
      <c r="N296" s="52">
        <f>N292+(N293*N295)</f>
        <v>13.520124747752705</v>
      </c>
      <c r="O296" s="198">
        <f>N292+(N293*O295)</f>
        <v>13.533333333333333</v>
      </c>
      <c r="P296" s="51">
        <f>N292+(N293*P295)</f>
        <v>13.546541918913961</v>
      </c>
      <c r="S296" s="45" t="s">
        <v>5</v>
      </c>
      <c r="T296" s="52">
        <f>T292+(T293*T295)</f>
        <v>16.015595826468974</v>
      </c>
      <c r="U296" s="198">
        <f>T292+(T293*U295)</f>
        <v>16.066666666666666</v>
      </c>
      <c r="V296" s="51">
        <f>T292+(T293*V295)</f>
        <v>16.117737506864358</v>
      </c>
      <c r="Y296" s="45" t="s">
        <v>5</v>
      </c>
      <c r="Z296" s="52">
        <f>Z292+(Z293*Z295)</f>
        <v>18.370574276222115</v>
      </c>
      <c r="AA296" s="198">
        <f>Z292+(Z293*AA295)</f>
        <v>18.399999999999999</v>
      </c>
      <c r="AB296" s="51">
        <f>Z292+(Z293*AB295)</f>
        <v>18.429425723777882</v>
      </c>
      <c r="AE296" s="45" t="s">
        <v>5</v>
      </c>
      <c r="AF296" s="52">
        <f>AF292+(AF293*AF295)</f>
        <v>17.660292164674633</v>
      </c>
      <c r="AG296" s="198">
        <f>AF292+(AF293*AG295)</f>
        <v>17.666666666666668</v>
      </c>
      <c r="AH296" s="51">
        <f>AF292+(AF293*AH295)</f>
        <v>17.673041168658699</v>
      </c>
      <c r="AK296" s="45" t="s">
        <v>5</v>
      </c>
      <c r="AL296" s="52">
        <f>AL292+(AL293*AL295)</f>
        <v>14.954965822275835</v>
      </c>
      <c r="AM296" s="198">
        <f>AL292+(AL293*AM295)</f>
        <v>15</v>
      </c>
      <c r="AN296" s="51">
        <f>AL292+(AL293*AN295)</f>
        <v>15.045034177724165</v>
      </c>
    </row>
    <row r="305" spans="1:41" ht="19.5" thickBot="1" x14ac:dyDescent="0.35">
      <c r="A305" s="53" t="str">
        <f>UPPER(G17)</f>
        <v>FRAPPE DE GALLETA</v>
      </c>
      <c r="B305" s="105"/>
      <c r="C305" s="106" t="s">
        <v>28</v>
      </c>
      <c r="Q305" s="100" t="s">
        <v>17</v>
      </c>
    </row>
    <row r="306" spans="1:41" ht="16.5" thickBot="1" x14ac:dyDescent="0.3">
      <c r="A306" s="151" t="s">
        <v>0</v>
      </c>
      <c r="B306" s="102" t="s">
        <v>61</v>
      </c>
      <c r="C306" s="102" t="s">
        <v>62</v>
      </c>
      <c r="D306" s="102" t="s">
        <v>63</v>
      </c>
      <c r="E306" s="102" t="s">
        <v>64</v>
      </c>
      <c r="F306" s="102" t="s">
        <v>65</v>
      </c>
      <c r="G306" s="102" t="s">
        <v>66</v>
      </c>
      <c r="H306" s="102" t="s">
        <v>67</v>
      </c>
      <c r="I306" s="102" t="s">
        <v>68</v>
      </c>
      <c r="J306" s="102" t="s">
        <v>69</v>
      </c>
      <c r="K306" s="102" t="s">
        <v>44</v>
      </c>
      <c r="L306" s="102" t="s">
        <v>40</v>
      </c>
      <c r="M306" s="102" t="s">
        <v>39</v>
      </c>
      <c r="N306" s="102" t="s">
        <v>38</v>
      </c>
      <c r="O306" s="102" t="s">
        <v>37</v>
      </c>
      <c r="P306" s="103" t="s">
        <v>36</v>
      </c>
      <c r="Q306" s="152" t="s">
        <v>41</v>
      </c>
      <c r="R306" s="211" t="s">
        <v>42</v>
      </c>
      <c r="S306" s="153" t="s">
        <v>60</v>
      </c>
    </row>
    <row r="307" spans="1:41" x14ac:dyDescent="0.25">
      <c r="A307" s="28" t="s">
        <v>29</v>
      </c>
      <c r="B307" s="23">
        <f t="shared" ref="B307:B313" si="238">G18</f>
        <v>8</v>
      </c>
      <c r="C307" s="23">
        <f t="shared" ref="C307:C313" si="239">G25</f>
        <v>10</v>
      </c>
      <c r="D307" s="23">
        <f t="shared" ref="D307:D313" si="240">G32</f>
        <v>12</v>
      </c>
      <c r="E307" s="23">
        <f t="shared" ref="E307:E313" si="241">G39</f>
        <v>13</v>
      </c>
      <c r="F307" s="23">
        <f t="shared" ref="F307:F313" si="242">G46</f>
        <v>14</v>
      </c>
      <c r="G307" s="23">
        <f t="shared" ref="G307:G313" si="243">G53</f>
        <v>14</v>
      </c>
      <c r="H307" s="23">
        <f t="shared" ref="H307:H313" si="244">G60</f>
        <v>7</v>
      </c>
      <c r="I307" s="23">
        <f t="shared" ref="I307:I313" si="245">G67</f>
        <v>13</v>
      </c>
      <c r="J307" s="23">
        <f t="shared" ref="J307:J313" si="246">G74</f>
        <v>12</v>
      </c>
      <c r="K307" s="23">
        <f t="shared" ref="K307:K313" si="247">G81</f>
        <v>11</v>
      </c>
      <c r="L307" s="23">
        <f t="shared" ref="L307:L313" si="248">G88</f>
        <v>10</v>
      </c>
      <c r="M307" s="23">
        <f t="shared" ref="M307:M313" si="249">G95</f>
        <v>11</v>
      </c>
      <c r="N307" s="23">
        <f t="shared" ref="N307:N313" si="250">G102</f>
        <v>12</v>
      </c>
      <c r="O307" s="23">
        <f t="shared" ref="O307:O313" si="251">G109</f>
        <v>9</v>
      </c>
      <c r="P307" s="23">
        <f t="shared" ref="P307:P313" si="252">G116</f>
        <v>8</v>
      </c>
      <c r="Q307" s="107">
        <f>B341</f>
        <v>10.963266814486328</v>
      </c>
      <c r="R307" s="162">
        <f>C341</f>
        <v>10.933333333333334</v>
      </c>
      <c r="S307" s="108">
        <f>D341</f>
        <v>10.903399852180341</v>
      </c>
    </row>
    <row r="308" spans="1:41" x14ac:dyDescent="0.25">
      <c r="A308" s="28" t="s">
        <v>30</v>
      </c>
      <c r="B308" s="23">
        <f t="shared" si="238"/>
        <v>10</v>
      </c>
      <c r="C308" s="23">
        <f t="shared" si="239"/>
        <v>12</v>
      </c>
      <c r="D308" s="23">
        <f t="shared" si="240"/>
        <v>13</v>
      </c>
      <c r="E308" s="23">
        <f t="shared" si="241"/>
        <v>9</v>
      </c>
      <c r="F308" s="23">
        <f t="shared" si="242"/>
        <v>8</v>
      </c>
      <c r="G308" s="23">
        <f t="shared" si="243"/>
        <v>7</v>
      </c>
      <c r="H308" s="23">
        <f t="shared" si="244"/>
        <v>6</v>
      </c>
      <c r="I308" s="23">
        <f t="shared" si="245"/>
        <v>8</v>
      </c>
      <c r="J308" s="23">
        <f t="shared" si="246"/>
        <v>10</v>
      </c>
      <c r="K308" s="23">
        <f t="shared" si="247"/>
        <v>12</v>
      </c>
      <c r="L308" s="23">
        <f t="shared" si="248"/>
        <v>15</v>
      </c>
      <c r="M308" s="23">
        <f t="shared" si="249"/>
        <v>14</v>
      </c>
      <c r="N308" s="23">
        <f t="shared" si="250"/>
        <v>15</v>
      </c>
      <c r="O308" s="23">
        <f t="shared" si="251"/>
        <v>13</v>
      </c>
      <c r="P308" s="23">
        <f t="shared" si="252"/>
        <v>12</v>
      </c>
      <c r="Q308" s="107">
        <f>H341</f>
        <v>10.843859649122807</v>
      </c>
      <c r="R308" s="162">
        <f>I341</f>
        <v>10.933333333333334</v>
      </c>
      <c r="S308" s="108">
        <f>J341</f>
        <v>11.02280701754386</v>
      </c>
    </row>
    <row r="309" spans="1:41" x14ac:dyDescent="0.25">
      <c r="A309" s="28" t="s">
        <v>31</v>
      </c>
      <c r="B309" s="23">
        <f t="shared" si="238"/>
        <v>7</v>
      </c>
      <c r="C309" s="23">
        <f t="shared" si="239"/>
        <v>8</v>
      </c>
      <c r="D309" s="23">
        <f t="shared" si="240"/>
        <v>8</v>
      </c>
      <c r="E309" s="23">
        <f t="shared" si="241"/>
        <v>11</v>
      </c>
      <c r="F309" s="23">
        <f t="shared" si="242"/>
        <v>9</v>
      </c>
      <c r="G309" s="23">
        <f t="shared" si="243"/>
        <v>11</v>
      </c>
      <c r="H309" s="23">
        <f t="shared" si="244"/>
        <v>11</v>
      </c>
      <c r="I309" s="23">
        <f t="shared" si="245"/>
        <v>12</v>
      </c>
      <c r="J309" s="23">
        <f t="shared" si="246"/>
        <v>15</v>
      </c>
      <c r="K309" s="23">
        <f t="shared" si="247"/>
        <v>13</v>
      </c>
      <c r="L309" s="23">
        <f t="shared" si="248"/>
        <v>11</v>
      </c>
      <c r="M309" s="23">
        <f t="shared" si="249"/>
        <v>12</v>
      </c>
      <c r="N309" s="23">
        <f t="shared" si="250"/>
        <v>15</v>
      </c>
      <c r="O309" s="23">
        <f t="shared" si="251"/>
        <v>16</v>
      </c>
      <c r="P309" s="23">
        <f t="shared" si="252"/>
        <v>19</v>
      </c>
      <c r="Q309" s="107">
        <f>N341</f>
        <v>11.725012761613069</v>
      </c>
      <c r="R309" s="162">
        <f>O341</f>
        <v>11.866666666666667</v>
      </c>
      <c r="S309" s="108">
        <f>P341</f>
        <v>12.008320571720265</v>
      </c>
    </row>
    <row r="310" spans="1:41" x14ac:dyDescent="0.25">
      <c r="A310" s="28" t="s">
        <v>32</v>
      </c>
      <c r="B310" s="23">
        <f t="shared" si="238"/>
        <v>10</v>
      </c>
      <c r="C310" s="23">
        <f t="shared" si="239"/>
        <v>9</v>
      </c>
      <c r="D310" s="23">
        <f t="shared" si="240"/>
        <v>11</v>
      </c>
      <c r="E310" s="23">
        <f t="shared" si="241"/>
        <v>14</v>
      </c>
      <c r="F310" s="23">
        <f t="shared" si="242"/>
        <v>13</v>
      </c>
      <c r="G310" s="23">
        <f t="shared" si="243"/>
        <v>12</v>
      </c>
      <c r="H310" s="23">
        <f t="shared" si="244"/>
        <v>13</v>
      </c>
      <c r="I310" s="23">
        <f t="shared" si="245"/>
        <v>11</v>
      </c>
      <c r="J310" s="23">
        <f t="shared" si="246"/>
        <v>9</v>
      </c>
      <c r="K310" s="23">
        <f t="shared" si="247"/>
        <v>12</v>
      </c>
      <c r="L310" s="23">
        <f t="shared" si="248"/>
        <v>13</v>
      </c>
      <c r="M310" s="23">
        <f t="shared" si="249"/>
        <v>12</v>
      </c>
      <c r="N310" s="23">
        <f t="shared" si="250"/>
        <v>16</v>
      </c>
      <c r="O310" s="23">
        <f t="shared" si="251"/>
        <v>14</v>
      </c>
      <c r="P310" s="23">
        <f t="shared" si="252"/>
        <v>18</v>
      </c>
      <c r="Q310" s="107">
        <f>T341</f>
        <v>12.398625429553265</v>
      </c>
      <c r="R310" s="162">
        <f>U341</f>
        <v>12.466666666666667</v>
      </c>
      <c r="S310" s="108">
        <f>V341</f>
        <v>12.534707903780069</v>
      </c>
    </row>
    <row r="311" spans="1:41" x14ac:dyDescent="0.25">
      <c r="A311" s="28" t="s">
        <v>33</v>
      </c>
      <c r="B311" s="23">
        <f t="shared" si="238"/>
        <v>12</v>
      </c>
      <c r="C311" s="23">
        <f t="shared" si="239"/>
        <v>11</v>
      </c>
      <c r="D311" s="23">
        <f t="shared" si="240"/>
        <v>12</v>
      </c>
      <c r="E311" s="23">
        <f t="shared" si="241"/>
        <v>10</v>
      </c>
      <c r="F311" s="23">
        <f t="shared" si="242"/>
        <v>11</v>
      </c>
      <c r="G311" s="23">
        <f t="shared" si="243"/>
        <v>12</v>
      </c>
      <c r="H311" s="23">
        <f t="shared" si="244"/>
        <v>11</v>
      </c>
      <c r="I311" s="23">
        <f t="shared" si="245"/>
        <v>15</v>
      </c>
      <c r="J311" s="23">
        <f t="shared" si="246"/>
        <v>13</v>
      </c>
      <c r="K311" s="23">
        <f t="shared" si="247"/>
        <v>16</v>
      </c>
      <c r="L311" s="23">
        <f t="shared" si="248"/>
        <v>19</v>
      </c>
      <c r="M311" s="23">
        <f t="shared" si="249"/>
        <v>17</v>
      </c>
      <c r="N311" s="23">
        <f t="shared" si="250"/>
        <v>18</v>
      </c>
      <c r="O311" s="23">
        <f t="shared" si="251"/>
        <v>19</v>
      </c>
      <c r="P311" s="23">
        <f t="shared" si="252"/>
        <v>20</v>
      </c>
      <c r="Q311" s="107">
        <f>Z341</f>
        <v>14.315517241379309</v>
      </c>
      <c r="R311" s="162">
        <f>AA341</f>
        <v>14.399999999999999</v>
      </c>
      <c r="S311" s="108">
        <f>AB341</f>
        <v>14.48448275862069</v>
      </c>
    </row>
    <row r="312" spans="1:41" x14ac:dyDescent="0.25">
      <c r="A312" s="28" t="s">
        <v>34</v>
      </c>
      <c r="B312" s="23">
        <f t="shared" si="238"/>
        <v>11</v>
      </c>
      <c r="C312" s="23">
        <f t="shared" si="239"/>
        <v>12</v>
      </c>
      <c r="D312" s="23">
        <f t="shared" si="240"/>
        <v>15</v>
      </c>
      <c r="E312" s="23">
        <f t="shared" si="241"/>
        <v>14</v>
      </c>
      <c r="F312" s="23">
        <f t="shared" si="242"/>
        <v>16</v>
      </c>
      <c r="G312" s="23">
        <f t="shared" si="243"/>
        <v>13</v>
      </c>
      <c r="H312" s="23">
        <f t="shared" si="244"/>
        <v>12</v>
      </c>
      <c r="I312" s="23">
        <f t="shared" si="245"/>
        <v>15</v>
      </c>
      <c r="J312" s="23">
        <f t="shared" si="246"/>
        <v>17</v>
      </c>
      <c r="K312" s="23">
        <f t="shared" si="247"/>
        <v>17</v>
      </c>
      <c r="L312" s="23">
        <f t="shared" si="248"/>
        <v>15</v>
      </c>
      <c r="M312" s="23">
        <f t="shared" si="249"/>
        <v>19</v>
      </c>
      <c r="N312" s="23">
        <f t="shared" si="250"/>
        <v>21</v>
      </c>
      <c r="O312" s="23">
        <f t="shared" si="251"/>
        <v>22</v>
      </c>
      <c r="P312" s="23">
        <f t="shared" si="252"/>
        <v>19</v>
      </c>
      <c r="Q312" s="107">
        <f>AF341</f>
        <v>15.807407407407407</v>
      </c>
      <c r="R312" s="162">
        <f>AG341</f>
        <v>15.866666666666667</v>
      </c>
      <c r="S312" s="108">
        <f>AH341</f>
        <v>15.925925925925926</v>
      </c>
    </row>
    <row r="313" spans="1:41" ht="15.75" thickBot="1" x14ac:dyDescent="0.3">
      <c r="A313" s="24" t="s">
        <v>35</v>
      </c>
      <c r="B313" s="26">
        <f t="shared" si="238"/>
        <v>8</v>
      </c>
      <c r="C313" s="26">
        <f t="shared" si="239"/>
        <v>10</v>
      </c>
      <c r="D313" s="26">
        <f t="shared" si="240"/>
        <v>11</v>
      </c>
      <c r="E313" s="26">
        <f t="shared" si="241"/>
        <v>9</v>
      </c>
      <c r="F313" s="26">
        <f t="shared" si="242"/>
        <v>11</v>
      </c>
      <c r="G313" s="26">
        <f t="shared" si="243"/>
        <v>11</v>
      </c>
      <c r="H313" s="26">
        <f t="shared" si="244"/>
        <v>10</v>
      </c>
      <c r="I313" s="26">
        <f t="shared" si="245"/>
        <v>11</v>
      </c>
      <c r="J313" s="26">
        <f t="shared" si="246"/>
        <v>14</v>
      </c>
      <c r="K313" s="26">
        <f t="shared" si="247"/>
        <v>16</v>
      </c>
      <c r="L313" s="26">
        <f t="shared" si="248"/>
        <v>18</v>
      </c>
      <c r="M313" s="26">
        <f t="shared" si="249"/>
        <v>15</v>
      </c>
      <c r="N313" s="26">
        <f t="shared" si="250"/>
        <v>17</v>
      </c>
      <c r="O313" s="26">
        <f t="shared" si="251"/>
        <v>20</v>
      </c>
      <c r="P313" s="30">
        <f t="shared" si="252"/>
        <v>18</v>
      </c>
      <c r="Q313" s="113">
        <f>AL341</f>
        <v>13.150362896087803</v>
      </c>
      <c r="R313" s="163">
        <f>AM341</f>
        <v>13.266666666666666</v>
      </c>
      <c r="S313" s="114">
        <f>AN341</f>
        <v>13.382970437245529</v>
      </c>
    </row>
    <row r="315" spans="1:41" ht="15.75" thickBot="1" x14ac:dyDescent="0.3"/>
    <row r="316" spans="1:41" ht="17.25" customHeight="1" thickBot="1" x14ac:dyDescent="0.3">
      <c r="A316" s="148" t="s">
        <v>0</v>
      </c>
      <c r="B316" s="149" t="s">
        <v>43</v>
      </c>
      <c r="C316" s="149" t="s">
        <v>1</v>
      </c>
      <c r="D316" s="149" t="s">
        <v>2</v>
      </c>
      <c r="E316" s="150" t="s">
        <v>3</v>
      </c>
      <c r="G316" s="148" t="s">
        <v>0</v>
      </c>
      <c r="H316" s="149" t="s">
        <v>43</v>
      </c>
      <c r="I316" s="149" t="s">
        <v>1</v>
      </c>
      <c r="J316" s="149" t="s">
        <v>2</v>
      </c>
      <c r="K316" s="150" t="s">
        <v>3</v>
      </c>
      <c r="M316" s="148" t="s">
        <v>0</v>
      </c>
      <c r="N316" s="149" t="s">
        <v>43</v>
      </c>
      <c r="O316" s="149" t="s">
        <v>1</v>
      </c>
      <c r="P316" s="149" t="s">
        <v>2</v>
      </c>
      <c r="Q316" s="150" t="s">
        <v>3</v>
      </c>
      <c r="S316" s="148" t="s">
        <v>0</v>
      </c>
      <c r="T316" s="149" t="s">
        <v>43</v>
      </c>
      <c r="U316" s="149" t="s">
        <v>1</v>
      </c>
      <c r="V316" s="149" t="s">
        <v>2</v>
      </c>
      <c r="W316" s="150" t="s">
        <v>3</v>
      </c>
      <c r="Y316" s="148" t="s">
        <v>0</v>
      </c>
      <c r="Z316" s="149" t="s">
        <v>43</v>
      </c>
      <c r="AA316" s="149" t="s">
        <v>1</v>
      </c>
      <c r="AB316" s="149" t="s">
        <v>2</v>
      </c>
      <c r="AC316" s="150" t="s">
        <v>3</v>
      </c>
      <c r="AE316" s="148" t="s">
        <v>0</v>
      </c>
      <c r="AF316" s="149" t="s">
        <v>43</v>
      </c>
      <c r="AG316" s="149" t="s">
        <v>1</v>
      </c>
      <c r="AH316" s="149" t="s">
        <v>2</v>
      </c>
      <c r="AI316" s="150" t="s">
        <v>3</v>
      </c>
      <c r="AK316" s="148" t="s">
        <v>0</v>
      </c>
      <c r="AL316" s="149" t="s">
        <v>43</v>
      </c>
      <c r="AM316" s="149" t="s">
        <v>1</v>
      </c>
      <c r="AN316" s="149" t="s">
        <v>2</v>
      </c>
      <c r="AO316" s="150" t="s">
        <v>3</v>
      </c>
    </row>
    <row r="317" spans="1:41" ht="17.25" customHeight="1" x14ac:dyDescent="0.25">
      <c r="A317" s="110" t="str">
        <f>CONCATENATE($A$127," #15")</f>
        <v>Lunes #15</v>
      </c>
      <c r="B317" s="4">
        <v>1</v>
      </c>
      <c r="C317" s="23">
        <f>B307</f>
        <v>8</v>
      </c>
      <c r="D317" s="23">
        <f t="shared" ref="D317:D325" si="253">C317^2</f>
        <v>64</v>
      </c>
      <c r="E317" s="29">
        <f t="shared" ref="E317:E325" si="254">B317*C317</f>
        <v>8</v>
      </c>
      <c r="G317" s="110" t="str">
        <f>CONCATENATE($A$128," #15")</f>
        <v>Martes #15</v>
      </c>
      <c r="H317" s="4">
        <v>1</v>
      </c>
      <c r="I317" s="23">
        <f>B308</f>
        <v>10</v>
      </c>
      <c r="J317" s="23">
        <f t="shared" ref="J317:J331" si="255">I317^2</f>
        <v>100</v>
      </c>
      <c r="K317" s="29">
        <f t="shared" ref="K317:K331" si="256">H317*I317</f>
        <v>10</v>
      </c>
      <c r="M317" s="110" t="str">
        <f>CONCATENATE($A$129," #15")</f>
        <v>Miércoles #15</v>
      </c>
      <c r="N317" s="4">
        <v>1</v>
      </c>
      <c r="O317" s="201">
        <f>B309</f>
        <v>7</v>
      </c>
      <c r="P317" s="23">
        <f t="shared" ref="P317:P331" si="257">O317^2</f>
        <v>49</v>
      </c>
      <c r="Q317" s="29">
        <f t="shared" ref="Q317:Q331" si="258">N317*O317</f>
        <v>7</v>
      </c>
      <c r="S317" s="110" t="str">
        <f>CONCATENATE($A$130," #15")</f>
        <v>Jueves #15</v>
      </c>
      <c r="T317" s="4">
        <v>1</v>
      </c>
      <c r="U317" s="201">
        <f>B310</f>
        <v>10</v>
      </c>
      <c r="V317" s="201">
        <f t="shared" ref="V317:V325" si="259">U317^2</f>
        <v>100</v>
      </c>
      <c r="W317" s="29">
        <f t="shared" ref="W317:W325" si="260">T317*U317</f>
        <v>10</v>
      </c>
      <c r="Y317" s="110" t="str">
        <f>CONCATENATE($A$131," #15")</f>
        <v>Viernes #15</v>
      </c>
      <c r="Z317" s="4">
        <v>1</v>
      </c>
      <c r="AA317" s="201">
        <f>B311</f>
        <v>12</v>
      </c>
      <c r="AB317" s="23">
        <f t="shared" ref="AB317:AB325" si="261">AA317^2</f>
        <v>144</v>
      </c>
      <c r="AC317" s="29">
        <f t="shared" ref="AC317:AC325" si="262">Z317*AA317</f>
        <v>12</v>
      </c>
      <c r="AE317" s="110" t="str">
        <f>CONCATENATE($A$132," #15")</f>
        <v>Sábado #15</v>
      </c>
      <c r="AF317" s="4">
        <v>1</v>
      </c>
      <c r="AG317" s="201">
        <f>B312</f>
        <v>11</v>
      </c>
      <c r="AH317" s="23">
        <f t="shared" ref="AH317:AH331" si="263">AG317^2</f>
        <v>121</v>
      </c>
      <c r="AI317" s="29">
        <f t="shared" ref="AI317:AI331" si="264">AF317*AG317</f>
        <v>11</v>
      </c>
      <c r="AK317" s="110" t="str">
        <f>CONCATENATE($A$133," #15")</f>
        <v>Domingo #15</v>
      </c>
      <c r="AL317" s="4">
        <v>1</v>
      </c>
      <c r="AM317" s="201">
        <f>B313</f>
        <v>8</v>
      </c>
      <c r="AN317" s="23">
        <f t="shared" ref="AN317:AN331" si="265">AM317^2</f>
        <v>64</v>
      </c>
      <c r="AO317" s="29">
        <f t="shared" ref="AO317:AO331" si="266">AL317*AM317</f>
        <v>8</v>
      </c>
    </row>
    <row r="318" spans="1:41" ht="17.25" customHeight="1" x14ac:dyDescent="0.25">
      <c r="A318" s="110" t="str">
        <f>CONCATENATE($A$127," #14")</f>
        <v>Lunes #14</v>
      </c>
      <c r="B318" s="4">
        <v>2</v>
      </c>
      <c r="C318" s="23">
        <f>C307</f>
        <v>10</v>
      </c>
      <c r="D318" s="23">
        <f t="shared" si="253"/>
        <v>100</v>
      </c>
      <c r="E318" s="29">
        <f t="shared" si="254"/>
        <v>20</v>
      </c>
      <c r="G318" s="110" t="str">
        <f>CONCATENATE($A$128," #14")</f>
        <v>Martes #14</v>
      </c>
      <c r="H318" s="4">
        <v>2</v>
      </c>
      <c r="I318" s="23">
        <f>C308</f>
        <v>12</v>
      </c>
      <c r="J318" s="23">
        <f t="shared" si="255"/>
        <v>144</v>
      </c>
      <c r="K318" s="29">
        <f t="shared" si="256"/>
        <v>24</v>
      </c>
      <c r="M318" s="110" t="str">
        <f>CONCATENATE($A$129," #14")</f>
        <v>Miércoles #14</v>
      </c>
      <c r="N318" s="4">
        <v>2</v>
      </c>
      <c r="O318" s="201">
        <f>C309</f>
        <v>8</v>
      </c>
      <c r="P318" s="23">
        <f t="shared" si="257"/>
        <v>64</v>
      </c>
      <c r="Q318" s="29">
        <f t="shared" si="258"/>
        <v>16</v>
      </c>
      <c r="S318" s="110" t="str">
        <f>CONCATENATE($A$130," #14")</f>
        <v>Jueves #14</v>
      </c>
      <c r="T318" s="4">
        <v>2</v>
      </c>
      <c r="U318" s="201">
        <f>C310</f>
        <v>9</v>
      </c>
      <c r="V318" s="201">
        <f t="shared" si="259"/>
        <v>81</v>
      </c>
      <c r="W318" s="29">
        <f t="shared" si="260"/>
        <v>18</v>
      </c>
      <c r="Y318" s="110" t="str">
        <f>CONCATENATE($A$131," #14")</f>
        <v>Viernes #14</v>
      </c>
      <c r="Z318" s="4">
        <v>2</v>
      </c>
      <c r="AA318" s="201">
        <f>C311</f>
        <v>11</v>
      </c>
      <c r="AB318" s="23">
        <f t="shared" si="261"/>
        <v>121</v>
      </c>
      <c r="AC318" s="29">
        <f t="shared" si="262"/>
        <v>22</v>
      </c>
      <c r="AE318" s="110" t="str">
        <f>CONCATENATE($A$132," #14")</f>
        <v>Sábado #14</v>
      </c>
      <c r="AF318" s="4">
        <v>2</v>
      </c>
      <c r="AG318" s="201">
        <f>C312</f>
        <v>12</v>
      </c>
      <c r="AH318" s="23">
        <f t="shared" si="263"/>
        <v>144</v>
      </c>
      <c r="AI318" s="29">
        <f t="shared" si="264"/>
        <v>24</v>
      </c>
      <c r="AK318" s="110" t="str">
        <f>CONCATENATE($A$133," #14")</f>
        <v>Domingo #14</v>
      </c>
      <c r="AL318" s="4">
        <v>2</v>
      </c>
      <c r="AM318" s="201">
        <f>C313</f>
        <v>10</v>
      </c>
      <c r="AN318" s="23">
        <f t="shared" si="265"/>
        <v>100</v>
      </c>
      <c r="AO318" s="29">
        <f t="shared" si="266"/>
        <v>20</v>
      </c>
    </row>
    <row r="319" spans="1:41" ht="17.25" customHeight="1" x14ac:dyDescent="0.25">
      <c r="A319" s="110" t="str">
        <f>CONCATENATE($A$127," #13")</f>
        <v>Lunes #13</v>
      </c>
      <c r="B319" s="4">
        <v>3</v>
      </c>
      <c r="C319" s="23">
        <f>D307</f>
        <v>12</v>
      </c>
      <c r="D319" s="23">
        <f t="shared" si="253"/>
        <v>144</v>
      </c>
      <c r="E319" s="29">
        <f t="shared" si="254"/>
        <v>36</v>
      </c>
      <c r="G319" s="110" t="str">
        <f>CONCATENATE($A$128," #13")</f>
        <v>Martes #13</v>
      </c>
      <c r="H319" s="4">
        <v>3</v>
      </c>
      <c r="I319" s="23">
        <f>D308</f>
        <v>13</v>
      </c>
      <c r="J319" s="23">
        <f t="shared" si="255"/>
        <v>169</v>
      </c>
      <c r="K319" s="29">
        <f t="shared" si="256"/>
        <v>39</v>
      </c>
      <c r="M319" s="110" t="str">
        <f>CONCATENATE($A$129," #13")</f>
        <v>Miércoles #13</v>
      </c>
      <c r="N319" s="4">
        <v>3</v>
      </c>
      <c r="O319" s="201">
        <f>D309</f>
        <v>8</v>
      </c>
      <c r="P319" s="23">
        <f t="shared" si="257"/>
        <v>64</v>
      </c>
      <c r="Q319" s="29">
        <f t="shared" si="258"/>
        <v>24</v>
      </c>
      <c r="S319" s="110" t="str">
        <f>CONCATENATE($A$130," #13")</f>
        <v>Jueves #13</v>
      </c>
      <c r="T319" s="4">
        <v>3</v>
      </c>
      <c r="U319" s="201">
        <f>D310</f>
        <v>11</v>
      </c>
      <c r="V319" s="201">
        <f t="shared" si="259"/>
        <v>121</v>
      </c>
      <c r="W319" s="29">
        <f t="shared" si="260"/>
        <v>33</v>
      </c>
      <c r="Y319" s="110" t="str">
        <f>CONCATENATE($A$131," #13")</f>
        <v>Viernes #13</v>
      </c>
      <c r="Z319" s="4">
        <v>3</v>
      </c>
      <c r="AA319" s="201">
        <f>D311</f>
        <v>12</v>
      </c>
      <c r="AB319" s="23">
        <f t="shared" si="261"/>
        <v>144</v>
      </c>
      <c r="AC319" s="29">
        <f t="shared" si="262"/>
        <v>36</v>
      </c>
      <c r="AE319" s="110" t="str">
        <f>CONCATENATE($A$132," #13")</f>
        <v>Sábado #13</v>
      </c>
      <c r="AF319" s="4">
        <v>3</v>
      </c>
      <c r="AG319" s="201">
        <f>D312</f>
        <v>15</v>
      </c>
      <c r="AH319" s="23">
        <f t="shared" si="263"/>
        <v>225</v>
      </c>
      <c r="AI319" s="29">
        <f t="shared" si="264"/>
        <v>45</v>
      </c>
      <c r="AK319" s="110" t="str">
        <f>CONCATENATE($A$133," #13")</f>
        <v>Domingo #13</v>
      </c>
      <c r="AL319" s="4">
        <v>3</v>
      </c>
      <c r="AM319" s="201">
        <f>D313</f>
        <v>11</v>
      </c>
      <c r="AN319" s="23">
        <f t="shared" si="265"/>
        <v>121</v>
      </c>
      <c r="AO319" s="29">
        <f t="shared" si="266"/>
        <v>33</v>
      </c>
    </row>
    <row r="320" spans="1:41" ht="17.25" customHeight="1" x14ac:dyDescent="0.25">
      <c r="A320" s="110" t="str">
        <f>CONCATENATE($A$127," #12")</f>
        <v>Lunes #12</v>
      </c>
      <c r="B320" s="4">
        <v>4</v>
      </c>
      <c r="C320" s="23">
        <f>E307</f>
        <v>13</v>
      </c>
      <c r="D320" s="23">
        <f t="shared" si="253"/>
        <v>169</v>
      </c>
      <c r="E320" s="29">
        <f t="shared" si="254"/>
        <v>52</v>
      </c>
      <c r="G320" s="110" t="str">
        <f>CONCATENATE($A$128," #12")</f>
        <v>Martes #12</v>
      </c>
      <c r="H320" s="4">
        <v>4</v>
      </c>
      <c r="I320" s="23">
        <f>E308</f>
        <v>9</v>
      </c>
      <c r="J320" s="23">
        <f t="shared" si="255"/>
        <v>81</v>
      </c>
      <c r="K320" s="29">
        <f t="shared" si="256"/>
        <v>36</v>
      </c>
      <c r="M320" s="110" t="str">
        <f>CONCATENATE($A$129," #12")</f>
        <v>Miércoles #12</v>
      </c>
      <c r="N320" s="4">
        <v>4</v>
      </c>
      <c r="O320" s="201">
        <f>E309</f>
        <v>11</v>
      </c>
      <c r="P320" s="23">
        <f t="shared" si="257"/>
        <v>121</v>
      </c>
      <c r="Q320" s="29">
        <f t="shared" si="258"/>
        <v>44</v>
      </c>
      <c r="S320" s="110" t="str">
        <f>CONCATENATE($A$130," #12")</f>
        <v>Jueves #12</v>
      </c>
      <c r="T320" s="4">
        <v>4</v>
      </c>
      <c r="U320" s="201">
        <f>E310</f>
        <v>14</v>
      </c>
      <c r="V320" s="201">
        <f t="shared" si="259"/>
        <v>196</v>
      </c>
      <c r="W320" s="29">
        <f t="shared" si="260"/>
        <v>56</v>
      </c>
      <c r="Y320" s="110" t="str">
        <f>CONCATENATE($A$131," #12")</f>
        <v>Viernes #12</v>
      </c>
      <c r="Z320" s="4">
        <v>4</v>
      </c>
      <c r="AA320" s="201">
        <f>E311</f>
        <v>10</v>
      </c>
      <c r="AB320" s="23">
        <f t="shared" si="261"/>
        <v>100</v>
      </c>
      <c r="AC320" s="29">
        <f t="shared" si="262"/>
        <v>40</v>
      </c>
      <c r="AE320" s="110" t="str">
        <f>CONCATENATE($A$132," #12")</f>
        <v>Sábado #12</v>
      </c>
      <c r="AF320" s="4">
        <v>4</v>
      </c>
      <c r="AG320" s="201">
        <f>E312</f>
        <v>14</v>
      </c>
      <c r="AH320" s="23">
        <f t="shared" si="263"/>
        <v>196</v>
      </c>
      <c r="AI320" s="29">
        <f t="shared" si="264"/>
        <v>56</v>
      </c>
      <c r="AK320" s="110" t="str">
        <f>CONCATENATE($A$133," #12")</f>
        <v>Domingo #12</v>
      </c>
      <c r="AL320" s="4">
        <v>4</v>
      </c>
      <c r="AM320" s="201">
        <f>E313</f>
        <v>9</v>
      </c>
      <c r="AN320" s="23">
        <f t="shared" si="265"/>
        <v>81</v>
      </c>
      <c r="AO320" s="29">
        <f t="shared" si="266"/>
        <v>36</v>
      </c>
    </row>
    <row r="321" spans="1:41" ht="17.25" customHeight="1" x14ac:dyDescent="0.25">
      <c r="A321" s="110" t="str">
        <f>CONCATENATE($A$127," #11")</f>
        <v>Lunes #11</v>
      </c>
      <c r="B321" s="4">
        <v>5</v>
      </c>
      <c r="C321" s="23">
        <f>F307</f>
        <v>14</v>
      </c>
      <c r="D321" s="23">
        <f t="shared" si="253"/>
        <v>196</v>
      </c>
      <c r="E321" s="29">
        <f t="shared" si="254"/>
        <v>70</v>
      </c>
      <c r="G321" s="110" t="str">
        <f>CONCATENATE($A$128," #11")</f>
        <v>Martes #11</v>
      </c>
      <c r="H321" s="4">
        <v>5</v>
      </c>
      <c r="I321" s="23">
        <f>F308</f>
        <v>8</v>
      </c>
      <c r="J321" s="23">
        <f t="shared" si="255"/>
        <v>64</v>
      </c>
      <c r="K321" s="29">
        <f t="shared" si="256"/>
        <v>40</v>
      </c>
      <c r="M321" s="110" t="str">
        <f>CONCATENATE($A$129," #11")</f>
        <v>Miércoles #11</v>
      </c>
      <c r="N321" s="4">
        <v>5</v>
      </c>
      <c r="O321" s="201">
        <f>F309</f>
        <v>9</v>
      </c>
      <c r="P321" s="23">
        <f t="shared" si="257"/>
        <v>81</v>
      </c>
      <c r="Q321" s="29">
        <f t="shared" si="258"/>
        <v>45</v>
      </c>
      <c r="S321" s="110" t="str">
        <f>CONCATENATE($A$130," #11")</f>
        <v>Jueves #11</v>
      </c>
      <c r="T321" s="4">
        <v>5</v>
      </c>
      <c r="U321" s="201">
        <f>F310</f>
        <v>13</v>
      </c>
      <c r="V321" s="201">
        <f t="shared" si="259"/>
        <v>169</v>
      </c>
      <c r="W321" s="29">
        <f t="shared" si="260"/>
        <v>65</v>
      </c>
      <c r="Y321" s="110" t="str">
        <f>CONCATENATE($A$131," #11")</f>
        <v>Viernes #11</v>
      </c>
      <c r="Z321" s="4">
        <v>5</v>
      </c>
      <c r="AA321" s="201">
        <f>F311</f>
        <v>11</v>
      </c>
      <c r="AB321" s="23">
        <f t="shared" si="261"/>
        <v>121</v>
      </c>
      <c r="AC321" s="29">
        <f t="shared" si="262"/>
        <v>55</v>
      </c>
      <c r="AE321" s="110" t="str">
        <f>CONCATENATE($A$132," #11")</f>
        <v>Sábado #11</v>
      </c>
      <c r="AF321" s="4">
        <v>5</v>
      </c>
      <c r="AG321" s="201">
        <f>F312</f>
        <v>16</v>
      </c>
      <c r="AH321" s="23">
        <f t="shared" si="263"/>
        <v>256</v>
      </c>
      <c r="AI321" s="29">
        <f t="shared" si="264"/>
        <v>80</v>
      </c>
      <c r="AK321" s="110" t="str">
        <f>CONCATENATE($A$133," #11")</f>
        <v>Domingo #11</v>
      </c>
      <c r="AL321" s="4">
        <v>5</v>
      </c>
      <c r="AM321" s="201">
        <f>F313</f>
        <v>11</v>
      </c>
      <c r="AN321" s="23">
        <f t="shared" si="265"/>
        <v>121</v>
      </c>
      <c r="AO321" s="29">
        <f t="shared" si="266"/>
        <v>55</v>
      </c>
    </row>
    <row r="322" spans="1:41" ht="17.25" customHeight="1" x14ac:dyDescent="0.25">
      <c r="A322" s="110" t="str">
        <f>CONCATENATE($A$127," #10")</f>
        <v>Lunes #10</v>
      </c>
      <c r="B322" s="4">
        <v>6</v>
      </c>
      <c r="C322" s="23">
        <f>G307</f>
        <v>14</v>
      </c>
      <c r="D322" s="23">
        <f t="shared" si="253"/>
        <v>196</v>
      </c>
      <c r="E322" s="29">
        <f t="shared" si="254"/>
        <v>84</v>
      </c>
      <c r="G322" s="110" t="str">
        <f>CONCATENATE($A$128," #10")</f>
        <v>Martes #10</v>
      </c>
      <c r="H322" s="4">
        <v>6</v>
      </c>
      <c r="I322" s="23">
        <f>G308</f>
        <v>7</v>
      </c>
      <c r="J322" s="23">
        <f t="shared" si="255"/>
        <v>49</v>
      </c>
      <c r="K322" s="29">
        <f t="shared" si="256"/>
        <v>42</v>
      </c>
      <c r="M322" s="110" t="str">
        <f>CONCATENATE($A$129," #10")</f>
        <v>Miércoles #10</v>
      </c>
      <c r="N322" s="4">
        <v>6</v>
      </c>
      <c r="O322" s="201">
        <f>G309</f>
        <v>11</v>
      </c>
      <c r="P322" s="23">
        <f t="shared" si="257"/>
        <v>121</v>
      </c>
      <c r="Q322" s="29">
        <f t="shared" si="258"/>
        <v>66</v>
      </c>
      <c r="S322" s="110" t="str">
        <f>CONCATENATE($A$130," #10")</f>
        <v>Jueves #10</v>
      </c>
      <c r="T322" s="4">
        <v>6</v>
      </c>
      <c r="U322" s="201">
        <f>G310</f>
        <v>12</v>
      </c>
      <c r="V322" s="201">
        <f t="shared" si="259"/>
        <v>144</v>
      </c>
      <c r="W322" s="29">
        <f t="shared" si="260"/>
        <v>72</v>
      </c>
      <c r="Y322" s="110" t="str">
        <f>CONCATENATE($A$131," #10")</f>
        <v>Viernes #10</v>
      </c>
      <c r="Z322" s="4">
        <v>6</v>
      </c>
      <c r="AA322" s="201">
        <f>G311</f>
        <v>12</v>
      </c>
      <c r="AB322" s="23">
        <f t="shared" si="261"/>
        <v>144</v>
      </c>
      <c r="AC322" s="29">
        <f t="shared" si="262"/>
        <v>72</v>
      </c>
      <c r="AE322" s="110" t="str">
        <f>CONCATENATE($A$132," #10")</f>
        <v>Sábado #10</v>
      </c>
      <c r="AF322" s="4">
        <v>6</v>
      </c>
      <c r="AG322" s="201">
        <f>G312</f>
        <v>13</v>
      </c>
      <c r="AH322" s="23">
        <f t="shared" si="263"/>
        <v>169</v>
      </c>
      <c r="AI322" s="29">
        <f t="shared" si="264"/>
        <v>78</v>
      </c>
      <c r="AK322" s="110" t="str">
        <f>CONCATENATE($A$133," #10")</f>
        <v>Domingo #10</v>
      </c>
      <c r="AL322" s="4">
        <v>6</v>
      </c>
      <c r="AM322" s="201">
        <f>G313</f>
        <v>11</v>
      </c>
      <c r="AN322" s="23">
        <f t="shared" si="265"/>
        <v>121</v>
      </c>
      <c r="AO322" s="29">
        <f t="shared" si="266"/>
        <v>66</v>
      </c>
    </row>
    <row r="323" spans="1:41" ht="17.25" customHeight="1" x14ac:dyDescent="0.25">
      <c r="A323" s="110" t="str">
        <f>CONCATENATE($A$127," #9")</f>
        <v>Lunes #9</v>
      </c>
      <c r="B323" s="4">
        <v>7</v>
      </c>
      <c r="C323" s="23">
        <f>H307</f>
        <v>7</v>
      </c>
      <c r="D323" s="23">
        <f t="shared" si="253"/>
        <v>49</v>
      </c>
      <c r="E323" s="29">
        <f t="shared" si="254"/>
        <v>49</v>
      </c>
      <c r="G323" s="110" t="str">
        <f>CONCATENATE($A$128," #9")</f>
        <v>Martes #9</v>
      </c>
      <c r="H323" s="4">
        <v>7</v>
      </c>
      <c r="I323" s="23">
        <f>H308</f>
        <v>6</v>
      </c>
      <c r="J323" s="23">
        <f t="shared" si="255"/>
        <v>36</v>
      </c>
      <c r="K323" s="29">
        <f t="shared" si="256"/>
        <v>42</v>
      </c>
      <c r="M323" s="110" t="str">
        <f>CONCATENATE($A$129," #9")</f>
        <v>Miércoles #9</v>
      </c>
      <c r="N323" s="4">
        <v>7</v>
      </c>
      <c r="O323" s="201">
        <f>H309</f>
        <v>11</v>
      </c>
      <c r="P323" s="23">
        <f t="shared" si="257"/>
        <v>121</v>
      </c>
      <c r="Q323" s="29">
        <f t="shared" si="258"/>
        <v>77</v>
      </c>
      <c r="S323" s="110" t="str">
        <f>CONCATENATE($A$130," #9")</f>
        <v>Jueves #9</v>
      </c>
      <c r="T323" s="4">
        <v>7</v>
      </c>
      <c r="U323" s="201">
        <f>H310</f>
        <v>13</v>
      </c>
      <c r="V323" s="201">
        <f t="shared" si="259"/>
        <v>169</v>
      </c>
      <c r="W323" s="29">
        <f t="shared" si="260"/>
        <v>91</v>
      </c>
      <c r="Y323" s="110" t="str">
        <f>CONCATENATE($A$131," #9")</f>
        <v>Viernes #9</v>
      </c>
      <c r="Z323" s="4">
        <v>7</v>
      </c>
      <c r="AA323" s="201">
        <f>H311</f>
        <v>11</v>
      </c>
      <c r="AB323" s="23">
        <f t="shared" si="261"/>
        <v>121</v>
      </c>
      <c r="AC323" s="29">
        <f t="shared" si="262"/>
        <v>77</v>
      </c>
      <c r="AE323" s="110" t="str">
        <f>CONCATENATE($A$132," #9")</f>
        <v>Sábado #9</v>
      </c>
      <c r="AF323" s="4">
        <v>7</v>
      </c>
      <c r="AG323" s="201">
        <f>H312</f>
        <v>12</v>
      </c>
      <c r="AH323" s="23">
        <f t="shared" si="263"/>
        <v>144</v>
      </c>
      <c r="AI323" s="29">
        <f t="shared" si="264"/>
        <v>84</v>
      </c>
      <c r="AK323" s="110" t="str">
        <f>CONCATENATE($A$133," #9")</f>
        <v>Domingo #9</v>
      </c>
      <c r="AL323" s="4">
        <v>7</v>
      </c>
      <c r="AM323" s="201">
        <f>H313</f>
        <v>10</v>
      </c>
      <c r="AN323" s="23">
        <f t="shared" si="265"/>
        <v>100</v>
      </c>
      <c r="AO323" s="29">
        <f t="shared" si="266"/>
        <v>70</v>
      </c>
    </row>
    <row r="324" spans="1:41" ht="17.25" customHeight="1" x14ac:dyDescent="0.25">
      <c r="A324" s="110" t="str">
        <f>CONCATENATE($A$127," #8")</f>
        <v>Lunes #8</v>
      </c>
      <c r="B324" s="4">
        <v>8</v>
      </c>
      <c r="C324" s="23">
        <f>I307</f>
        <v>13</v>
      </c>
      <c r="D324" s="23">
        <f t="shared" si="253"/>
        <v>169</v>
      </c>
      <c r="E324" s="29">
        <f t="shared" si="254"/>
        <v>104</v>
      </c>
      <c r="G324" s="110" t="str">
        <f>CONCATENATE($A$128," #8")</f>
        <v>Martes #8</v>
      </c>
      <c r="H324" s="4">
        <v>8</v>
      </c>
      <c r="I324" s="23">
        <f>I308</f>
        <v>8</v>
      </c>
      <c r="J324" s="23">
        <f t="shared" si="255"/>
        <v>64</v>
      </c>
      <c r="K324" s="29">
        <f t="shared" si="256"/>
        <v>64</v>
      </c>
      <c r="M324" s="110" t="str">
        <f>CONCATENATE($A$129," #8")</f>
        <v>Miércoles #8</v>
      </c>
      <c r="N324" s="4">
        <v>8</v>
      </c>
      <c r="O324" s="201">
        <f>I309</f>
        <v>12</v>
      </c>
      <c r="P324" s="23">
        <f t="shared" si="257"/>
        <v>144</v>
      </c>
      <c r="Q324" s="29">
        <f t="shared" si="258"/>
        <v>96</v>
      </c>
      <c r="S324" s="110" t="str">
        <f>CONCATENATE($A$130," #8")</f>
        <v>Jueves #8</v>
      </c>
      <c r="T324" s="4">
        <v>8</v>
      </c>
      <c r="U324" s="201">
        <f>I310</f>
        <v>11</v>
      </c>
      <c r="V324" s="201">
        <f t="shared" si="259"/>
        <v>121</v>
      </c>
      <c r="W324" s="29">
        <f t="shared" si="260"/>
        <v>88</v>
      </c>
      <c r="Y324" s="110" t="str">
        <f>CONCATENATE($A$131," #8")</f>
        <v>Viernes #8</v>
      </c>
      <c r="Z324" s="4">
        <v>8</v>
      </c>
      <c r="AA324" s="201">
        <f>I311</f>
        <v>15</v>
      </c>
      <c r="AB324" s="23">
        <f t="shared" si="261"/>
        <v>225</v>
      </c>
      <c r="AC324" s="29">
        <f t="shared" si="262"/>
        <v>120</v>
      </c>
      <c r="AE324" s="110" t="str">
        <f>CONCATENATE($A$132," #8")</f>
        <v>Sábado #8</v>
      </c>
      <c r="AF324" s="4">
        <v>8</v>
      </c>
      <c r="AG324" s="201">
        <f>I312</f>
        <v>15</v>
      </c>
      <c r="AH324" s="23">
        <f t="shared" si="263"/>
        <v>225</v>
      </c>
      <c r="AI324" s="29">
        <f t="shared" si="264"/>
        <v>120</v>
      </c>
      <c r="AK324" s="110" t="str">
        <f>CONCATENATE($A$133," #8")</f>
        <v>Domingo #8</v>
      </c>
      <c r="AL324" s="4">
        <v>8</v>
      </c>
      <c r="AM324" s="201">
        <f>I313</f>
        <v>11</v>
      </c>
      <c r="AN324" s="23">
        <f t="shared" si="265"/>
        <v>121</v>
      </c>
      <c r="AO324" s="29">
        <f t="shared" si="266"/>
        <v>88</v>
      </c>
    </row>
    <row r="325" spans="1:41" ht="17.25" customHeight="1" x14ac:dyDescent="0.25">
      <c r="A325" s="110" t="str">
        <f>CONCATENATE($A$127," #7")</f>
        <v>Lunes #7</v>
      </c>
      <c r="B325" s="4">
        <v>9</v>
      </c>
      <c r="C325" s="23">
        <f>J307</f>
        <v>12</v>
      </c>
      <c r="D325" s="23">
        <f t="shared" si="253"/>
        <v>144</v>
      </c>
      <c r="E325" s="29">
        <f t="shared" si="254"/>
        <v>108</v>
      </c>
      <c r="G325" s="110" t="str">
        <f>CONCATENATE($A$128," #7")</f>
        <v>Martes #7</v>
      </c>
      <c r="H325" s="4">
        <v>9</v>
      </c>
      <c r="I325" s="23">
        <f>J308</f>
        <v>10</v>
      </c>
      <c r="J325" s="23">
        <f t="shared" si="255"/>
        <v>100</v>
      </c>
      <c r="K325" s="29">
        <f t="shared" si="256"/>
        <v>90</v>
      </c>
      <c r="M325" s="110" t="str">
        <f>CONCATENATE($A$129," #7")</f>
        <v>Miércoles #7</v>
      </c>
      <c r="N325" s="4">
        <v>9</v>
      </c>
      <c r="O325" s="201">
        <f>J309</f>
        <v>15</v>
      </c>
      <c r="P325" s="23">
        <f t="shared" si="257"/>
        <v>225</v>
      </c>
      <c r="Q325" s="29">
        <f t="shared" si="258"/>
        <v>135</v>
      </c>
      <c r="S325" s="110" t="str">
        <f>CONCATENATE($A$130," #7")</f>
        <v>Jueves #7</v>
      </c>
      <c r="T325" s="4">
        <v>9</v>
      </c>
      <c r="U325" s="201">
        <f>J310</f>
        <v>9</v>
      </c>
      <c r="V325" s="201">
        <f t="shared" si="259"/>
        <v>81</v>
      </c>
      <c r="W325" s="29">
        <f t="shared" si="260"/>
        <v>81</v>
      </c>
      <c r="Y325" s="110" t="str">
        <f>CONCATENATE($A$131," #7")</f>
        <v>Viernes #7</v>
      </c>
      <c r="Z325" s="4">
        <v>9</v>
      </c>
      <c r="AA325" s="201">
        <f>J311</f>
        <v>13</v>
      </c>
      <c r="AB325" s="23">
        <f t="shared" si="261"/>
        <v>169</v>
      </c>
      <c r="AC325" s="29">
        <f t="shared" si="262"/>
        <v>117</v>
      </c>
      <c r="AE325" s="110" t="str">
        <f>CONCATENATE($A$132," #7")</f>
        <v>Sábado #7</v>
      </c>
      <c r="AF325" s="4">
        <v>9</v>
      </c>
      <c r="AG325" s="201">
        <f>J312</f>
        <v>17</v>
      </c>
      <c r="AH325" s="23">
        <f t="shared" si="263"/>
        <v>289</v>
      </c>
      <c r="AI325" s="29">
        <f t="shared" si="264"/>
        <v>153</v>
      </c>
      <c r="AK325" s="110" t="str">
        <f>CONCATENATE($A$133," #7")</f>
        <v>Domingo #7</v>
      </c>
      <c r="AL325" s="4">
        <v>9</v>
      </c>
      <c r="AM325" s="201">
        <f>J313</f>
        <v>14</v>
      </c>
      <c r="AN325" s="23">
        <f t="shared" si="265"/>
        <v>196</v>
      </c>
      <c r="AO325" s="29">
        <f t="shared" si="266"/>
        <v>126</v>
      </c>
    </row>
    <row r="326" spans="1:41" x14ac:dyDescent="0.25">
      <c r="A326" s="110" t="str">
        <f>CONCATENATE($A$127," #6")</f>
        <v>Lunes #6</v>
      </c>
      <c r="B326" s="4">
        <v>10</v>
      </c>
      <c r="C326" s="23">
        <f>K307</f>
        <v>11</v>
      </c>
      <c r="D326" s="23">
        <f>C326^2</f>
        <v>121</v>
      </c>
      <c r="E326" s="29">
        <f>B326*C326</f>
        <v>110</v>
      </c>
      <c r="G326" s="110" t="str">
        <f>CONCATENATE($A$128," #6")</f>
        <v>Martes #6</v>
      </c>
      <c r="H326" s="4">
        <v>10</v>
      </c>
      <c r="I326" s="23">
        <f>K308</f>
        <v>12</v>
      </c>
      <c r="J326" s="23">
        <f t="shared" si="255"/>
        <v>144</v>
      </c>
      <c r="K326" s="29">
        <f t="shared" si="256"/>
        <v>120</v>
      </c>
      <c r="M326" s="110" t="str">
        <f>CONCATENATE($A$129," #6")</f>
        <v>Miércoles #6</v>
      </c>
      <c r="N326" s="4">
        <v>10</v>
      </c>
      <c r="O326" s="201">
        <f>K309</f>
        <v>13</v>
      </c>
      <c r="P326" s="23">
        <f t="shared" si="257"/>
        <v>169</v>
      </c>
      <c r="Q326" s="29">
        <f t="shared" si="258"/>
        <v>130</v>
      </c>
      <c r="S326" s="110" t="str">
        <f>CONCATENATE($A$130," #6")</f>
        <v>Jueves #6</v>
      </c>
      <c r="T326" s="4">
        <v>10</v>
      </c>
      <c r="U326" s="201">
        <f>K310</f>
        <v>12</v>
      </c>
      <c r="V326" s="201">
        <f>U326^2</f>
        <v>144</v>
      </c>
      <c r="W326" s="29">
        <f>T326*U326</f>
        <v>120</v>
      </c>
      <c r="Y326" s="110" t="str">
        <f>CONCATENATE($A$131," #6")</f>
        <v>Viernes #6</v>
      </c>
      <c r="Z326" s="4">
        <v>10</v>
      </c>
      <c r="AA326" s="201">
        <f>K311</f>
        <v>16</v>
      </c>
      <c r="AB326" s="23">
        <f>AA326^2</f>
        <v>256</v>
      </c>
      <c r="AC326" s="29">
        <f>Z326*AA326</f>
        <v>160</v>
      </c>
      <c r="AE326" s="110" t="str">
        <f>CONCATENATE($A$132," #6")</f>
        <v>Sábado #6</v>
      </c>
      <c r="AF326" s="4">
        <v>10</v>
      </c>
      <c r="AG326" s="201">
        <f>K312</f>
        <v>17</v>
      </c>
      <c r="AH326" s="23">
        <f t="shared" si="263"/>
        <v>289</v>
      </c>
      <c r="AI326" s="29">
        <f t="shared" si="264"/>
        <v>170</v>
      </c>
      <c r="AK326" s="110" t="str">
        <f>CONCATENATE($A$133," #6")</f>
        <v>Domingo #6</v>
      </c>
      <c r="AL326" s="4">
        <v>10</v>
      </c>
      <c r="AM326" s="201">
        <f>K313</f>
        <v>16</v>
      </c>
      <c r="AN326" s="23">
        <f t="shared" si="265"/>
        <v>256</v>
      </c>
      <c r="AO326" s="29">
        <f t="shared" si="266"/>
        <v>160</v>
      </c>
    </row>
    <row r="327" spans="1:41" x14ac:dyDescent="0.25">
      <c r="A327" s="110" t="str">
        <f>CONCATENATE($A$127," #5")</f>
        <v>Lunes #5</v>
      </c>
      <c r="B327" s="4">
        <v>11</v>
      </c>
      <c r="C327" s="23">
        <f>L307</f>
        <v>10</v>
      </c>
      <c r="D327" s="23">
        <f t="shared" ref="D327:D331" si="267">C327^2</f>
        <v>100</v>
      </c>
      <c r="E327" s="29">
        <f t="shared" ref="E327:E331" si="268">B327*C327</f>
        <v>110</v>
      </c>
      <c r="G327" s="110" t="str">
        <f>CONCATENATE($A$128," #5")</f>
        <v>Martes #5</v>
      </c>
      <c r="H327" s="4">
        <v>11</v>
      </c>
      <c r="I327" s="23">
        <f>L308</f>
        <v>15</v>
      </c>
      <c r="J327" s="23">
        <f t="shared" si="255"/>
        <v>225</v>
      </c>
      <c r="K327" s="29">
        <f t="shared" si="256"/>
        <v>165</v>
      </c>
      <c r="M327" s="110" t="str">
        <f>CONCATENATE($A$129," #5")</f>
        <v>Miércoles #5</v>
      </c>
      <c r="N327" s="4">
        <v>11</v>
      </c>
      <c r="O327" s="201">
        <f>L309</f>
        <v>11</v>
      </c>
      <c r="P327" s="23">
        <f t="shared" si="257"/>
        <v>121</v>
      </c>
      <c r="Q327" s="29">
        <f t="shared" si="258"/>
        <v>121</v>
      </c>
      <c r="S327" s="110" t="str">
        <f>CONCATENATE($A$130," #5")</f>
        <v>Jueves #5</v>
      </c>
      <c r="T327" s="4">
        <v>11</v>
      </c>
      <c r="U327" s="23">
        <f>L310</f>
        <v>13</v>
      </c>
      <c r="V327" s="23">
        <f t="shared" ref="V327:V331" si="269">U327^2</f>
        <v>169</v>
      </c>
      <c r="W327" s="29">
        <f t="shared" ref="W327:W331" si="270">T327*U327</f>
        <v>143</v>
      </c>
      <c r="Y327" s="110" t="str">
        <f>CONCATENATE($A$131," #5")</f>
        <v>Viernes #5</v>
      </c>
      <c r="Z327" s="4">
        <v>11</v>
      </c>
      <c r="AA327" s="201">
        <f>L311</f>
        <v>19</v>
      </c>
      <c r="AB327" s="23">
        <f t="shared" ref="AB327:AB331" si="271">AA327^2</f>
        <v>361</v>
      </c>
      <c r="AC327" s="29">
        <f t="shared" ref="AC327:AC331" si="272">Z327*AA327</f>
        <v>209</v>
      </c>
      <c r="AE327" s="110" t="str">
        <f>CONCATENATE($A$132," #5")</f>
        <v>Sábado #5</v>
      </c>
      <c r="AF327" s="4">
        <v>11</v>
      </c>
      <c r="AG327" s="201">
        <f>L312</f>
        <v>15</v>
      </c>
      <c r="AH327" s="23">
        <f t="shared" si="263"/>
        <v>225</v>
      </c>
      <c r="AI327" s="29">
        <f t="shared" si="264"/>
        <v>165</v>
      </c>
      <c r="AK327" s="110" t="str">
        <f>CONCATENATE($A$133," #5")</f>
        <v>Domingo #5</v>
      </c>
      <c r="AL327" s="4">
        <v>11</v>
      </c>
      <c r="AM327" s="201">
        <f>L313</f>
        <v>18</v>
      </c>
      <c r="AN327" s="23">
        <f t="shared" si="265"/>
        <v>324</v>
      </c>
      <c r="AO327" s="29">
        <f t="shared" si="266"/>
        <v>198</v>
      </c>
    </row>
    <row r="328" spans="1:41" x14ac:dyDescent="0.25">
      <c r="A328" s="110" t="str">
        <f>CONCATENATE($A$127," #4")</f>
        <v>Lunes #4</v>
      </c>
      <c r="B328" s="4">
        <v>12</v>
      </c>
      <c r="C328" s="23">
        <f>M307</f>
        <v>11</v>
      </c>
      <c r="D328" s="23">
        <f t="shared" si="267"/>
        <v>121</v>
      </c>
      <c r="E328" s="29">
        <f t="shared" si="268"/>
        <v>132</v>
      </c>
      <c r="G328" s="110" t="str">
        <f>CONCATENATE($A$128," #4")</f>
        <v>Martes #4</v>
      </c>
      <c r="H328" s="4">
        <v>12</v>
      </c>
      <c r="I328" s="23">
        <f>M308</f>
        <v>14</v>
      </c>
      <c r="J328" s="23">
        <f t="shared" si="255"/>
        <v>196</v>
      </c>
      <c r="K328" s="29">
        <f t="shared" si="256"/>
        <v>168</v>
      </c>
      <c r="M328" s="110" t="str">
        <f>CONCATENATE($A$129," #4")</f>
        <v>Miércoles #4</v>
      </c>
      <c r="N328" s="4">
        <v>12</v>
      </c>
      <c r="O328" s="201">
        <f>M309</f>
        <v>12</v>
      </c>
      <c r="P328" s="23">
        <f t="shared" si="257"/>
        <v>144</v>
      </c>
      <c r="Q328" s="29">
        <f t="shared" si="258"/>
        <v>144</v>
      </c>
      <c r="S328" s="110" t="str">
        <f>CONCATENATE($A$130," #4")</f>
        <v>Jueves #4</v>
      </c>
      <c r="T328" s="4">
        <v>12</v>
      </c>
      <c r="U328" s="23">
        <f>M310</f>
        <v>12</v>
      </c>
      <c r="V328" s="23">
        <f t="shared" si="269"/>
        <v>144</v>
      </c>
      <c r="W328" s="29">
        <f t="shared" si="270"/>
        <v>144</v>
      </c>
      <c r="Y328" s="110" t="str">
        <f>CONCATENATE($A$131," #4")</f>
        <v>Viernes #4</v>
      </c>
      <c r="Z328" s="4">
        <v>12</v>
      </c>
      <c r="AA328" s="201">
        <f>M311</f>
        <v>17</v>
      </c>
      <c r="AB328" s="23">
        <f t="shared" si="271"/>
        <v>289</v>
      </c>
      <c r="AC328" s="29">
        <f t="shared" si="272"/>
        <v>204</v>
      </c>
      <c r="AE328" s="110" t="str">
        <f>CONCATENATE($A$132," #4")</f>
        <v>Sábado #4</v>
      </c>
      <c r="AF328" s="4">
        <v>12</v>
      </c>
      <c r="AG328" s="201">
        <f>M312</f>
        <v>19</v>
      </c>
      <c r="AH328" s="23">
        <f t="shared" si="263"/>
        <v>361</v>
      </c>
      <c r="AI328" s="29">
        <f t="shared" si="264"/>
        <v>228</v>
      </c>
      <c r="AK328" s="110" t="str">
        <f>CONCATENATE($A$133," #4")</f>
        <v>Domingo #4</v>
      </c>
      <c r="AL328" s="4">
        <v>12</v>
      </c>
      <c r="AM328" s="23">
        <f>M313</f>
        <v>15</v>
      </c>
      <c r="AN328" s="23">
        <f t="shared" si="265"/>
        <v>225</v>
      </c>
      <c r="AO328" s="29">
        <f t="shared" si="266"/>
        <v>180</v>
      </c>
    </row>
    <row r="329" spans="1:41" x14ac:dyDescent="0.25">
      <c r="A329" s="110" t="str">
        <f>CONCATENATE($A$127," #3")</f>
        <v>Lunes #3</v>
      </c>
      <c r="B329" s="4">
        <v>13</v>
      </c>
      <c r="C329" s="23">
        <f>N307</f>
        <v>12</v>
      </c>
      <c r="D329" s="23">
        <f t="shared" si="267"/>
        <v>144</v>
      </c>
      <c r="E329" s="29">
        <f t="shared" si="268"/>
        <v>156</v>
      </c>
      <c r="G329" s="110" t="str">
        <f>CONCATENATE($A$128," #3")</f>
        <v>Martes #3</v>
      </c>
      <c r="H329" s="4">
        <v>13</v>
      </c>
      <c r="I329" s="23">
        <f>N308</f>
        <v>15</v>
      </c>
      <c r="J329" s="23">
        <f t="shared" si="255"/>
        <v>225</v>
      </c>
      <c r="K329" s="29">
        <f t="shared" si="256"/>
        <v>195</v>
      </c>
      <c r="M329" s="110" t="str">
        <f>CONCATENATE($A$129," #3")</f>
        <v>Miércoles #3</v>
      </c>
      <c r="N329" s="4">
        <v>13</v>
      </c>
      <c r="O329" s="23">
        <f>N309</f>
        <v>15</v>
      </c>
      <c r="P329" s="23">
        <f t="shared" si="257"/>
        <v>225</v>
      </c>
      <c r="Q329" s="29">
        <f t="shared" si="258"/>
        <v>195</v>
      </c>
      <c r="S329" s="110" t="str">
        <f>CONCATENATE($A$130," #3")</f>
        <v>Jueves #3</v>
      </c>
      <c r="T329" s="4">
        <v>13</v>
      </c>
      <c r="U329" s="23">
        <f>N310</f>
        <v>16</v>
      </c>
      <c r="V329" s="23">
        <f t="shared" si="269"/>
        <v>256</v>
      </c>
      <c r="W329" s="29">
        <f t="shared" si="270"/>
        <v>208</v>
      </c>
      <c r="Y329" s="110" t="str">
        <f>CONCATENATE($A$131," #3")</f>
        <v>Viernes #3</v>
      </c>
      <c r="Z329" s="4">
        <v>13</v>
      </c>
      <c r="AA329" s="23">
        <f>N311</f>
        <v>18</v>
      </c>
      <c r="AB329" s="23">
        <f t="shared" si="271"/>
        <v>324</v>
      </c>
      <c r="AC329" s="29">
        <f t="shared" si="272"/>
        <v>234</v>
      </c>
      <c r="AE329" s="110" t="str">
        <f>CONCATENATE($A$132," #3")</f>
        <v>Sábado #3</v>
      </c>
      <c r="AF329" s="4">
        <v>13</v>
      </c>
      <c r="AG329" s="23">
        <f>N312</f>
        <v>21</v>
      </c>
      <c r="AH329" s="23">
        <f t="shared" si="263"/>
        <v>441</v>
      </c>
      <c r="AI329" s="29">
        <f t="shared" si="264"/>
        <v>273</v>
      </c>
      <c r="AK329" s="110" t="str">
        <f>CONCATENATE($A$133," #3")</f>
        <v>Domingo #3</v>
      </c>
      <c r="AL329" s="4">
        <v>13</v>
      </c>
      <c r="AM329" s="23">
        <f>N313</f>
        <v>17</v>
      </c>
      <c r="AN329" s="23">
        <f t="shared" si="265"/>
        <v>289</v>
      </c>
      <c r="AO329" s="29">
        <f t="shared" si="266"/>
        <v>221</v>
      </c>
    </row>
    <row r="330" spans="1:41" x14ac:dyDescent="0.25">
      <c r="A330" s="110" t="str">
        <f>CONCATENATE($A$127," #2")</f>
        <v>Lunes #2</v>
      </c>
      <c r="B330" s="4">
        <v>14</v>
      </c>
      <c r="C330" s="23">
        <f>O307</f>
        <v>9</v>
      </c>
      <c r="D330" s="23">
        <f t="shared" si="267"/>
        <v>81</v>
      </c>
      <c r="E330" s="29">
        <f t="shared" si="268"/>
        <v>126</v>
      </c>
      <c r="G330" s="110" t="str">
        <f>CONCATENATE($A$128," #2")</f>
        <v>Martes #2</v>
      </c>
      <c r="H330" s="4">
        <v>14</v>
      </c>
      <c r="I330" s="23">
        <f>O308</f>
        <v>13</v>
      </c>
      <c r="J330" s="23">
        <f t="shared" si="255"/>
        <v>169</v>
      </c>
      <c r="K330" s="29">
        <f t="shared" si="256"/>
        <v>182</v>
      </c>
      <c r="M330" s="110" t="str">
        <f>CONCATENATE($A$129," #2")</f>
        <v>Miércoles #2</v>
      </c>
      <c r="N330" s="4">
        <v>14</v>
      </c>
      <c r="O330" s="23">
        <f>O309</f>
        <v>16</v>
      </c>
      <c r="P330" s="23">
        <f t="shared" si="257"/>
        <v>256</v>
      </c>
      <c r="Q330" s="29">
        <f t="shared" si="258"/>
        <v>224</v>
      </c>
      <c r="S330" s="110" t="str">
        <f>CONCATENATE($A$130," #2")</f>
        <v>Jueves #2</v>
      </c>
      <c r="T330" s="4">
        <v>14</v>
      </c>
      <c r="U330" s="23">
        <f>O310</f>
        <v>14</v>
      </c>
      <c r="V330" s="23">
        <f t="shared" si="269"/>
        <v>196</v>
      </c>
      <c r="W330" s="29">
        <f t="shared" si="270"/>
        <v>196</v>
      </c>
      <c r="Y330" s="110" t="str">
        <f>CONCATENATE($A$131," #2")</f>
        <v>Viernes #2</v>
      </c>
      <c r="Z330" s="4">
        <v>14</v>
      </c>
      <c r="AA330" s="23">
        <f>O311</f>
        <v>19</v>
      </c>
      <c r="AB330" s="23">
        <f t="shared" si="271"/>
        <v>361</v>
      </c>
      <c r="AC330" s="29">
        <f t="shared" si="272"/>
        <v>266</v>
      </c>
      <c r="AE330" s="110" t="str">
        <f>CONCATENATE($A$132," #2")</f>
        <v>Sábado #2</v>
      </c>
      <c r="AF330" s="4">
        <v>14</v>
      </c>
      <c r="AG330" s="23">
        <f>O312</f>
        <v>22</v>
      </c>
      <c r="AH330" s="23">
        <f t="shared" si="263"/>
        <v>484</v>
      </c>
      <c r="AI330" s="29">
        <f t="shared" si="264"/>
        <v>308</v>
      </c>
      <c r="AK330" s="110" t="str">
        <f>CONCATENATE($A$133," #2")</f>
        <v>Domingo #2</v>
      </c>
      <c r="AL330" s="4">
        <v>14</v>
      </c>
      <c r="AM330" s="23">
        <f>O313</f>
        <v>20</v>
      </c>
      <c r="AN330" s="23">
        <f t="shared" si="265"/>
        <v>400</v>
      </c>
      <c r="AO330" s="29">
        <f t="shared" si="266"/>
        <v>280</v>
      </c>
    </row>
    <row r="331" spans="1:41" ht="15.75" thickBot="1" x14ac:dyDescent="0.3">
      <c r="A331" s="110" t="str">
        <f>CONCATENATE($A$127," #1")</f>
        <v>Lunes #1</v>
      </c>
      <c r="B331" s="4">
        <v>15</v>
      </c>
      <c r="C331" s="23">
        <f>P307</f>
        <v>8</v>
      </c>
      <c r="D331" s="23">
        <f t="shared" si="267"/>
        <v>64</v>
      </c>
      <c r="E331" s="29">
        <f t="shared" si="268"/>
        <v>120</v>
      </c>
      <c r="G331" s="110" t="str">
        <f>CONCATENATE($A$128," #1")</f>
        <v>Martes #1</v>
      </c>
      <c r="H331" s="4">
        <v>15</v>
      </c>
      <c r="I331" s="23">
        <f>P308</f>
        <v>12</v>
      </c>
      <c r="J331" s="23">
        <f t="shared" si="255"/>
        <v>144</v>
      </c>
      <c r="K331" s="29">
        <f t="shared" si="256"/>
        <v>180</v>
      </c>
      <c r="M331" s="110" t="str">
        <f>CONCATENATE($A$129," #1")</f>
        <v>Miércoles #1</v>
      </c>
      <c r="N331" s="4">
        <v>15</v>
      </c>
      <c r="O331" s="23">
        <f>P309</f>
        <v>19</v>
      </c>
      <c r="P331" s="23">
        <f t="shared" si="257"/>
        <v>361</v>
      </c>
      <c r="Q331" s="29">
        <f t="shared" si="258"/>
        <v>285</v>
      </c>
      <c r="S331" s="110" t="str">
        <f>CONCATENATE($A$130," #1")</f>
        <v>Jueves #1</v>
      </c>
      <c r="T331" s="4">
        <v>15</v>
      </c>
      <c r="U331" s="23">
        <f>P310</f>
        <v>18</v>
      </c>
      <c r="V331" s="23">
        <f t="shared" si="269"/>
        <v>324</v>
      </c>
      <c r="W331" s="29">
        <f t="shared" si="270"/>
        <v>270</v>
      </c>
      <c r="Y331" s="110" t="str">
        <f>CONCATENATE($A$131," #1")</f>
        <v>Viernes #1</v>
      </c>
      <c r="Z331" s="4">
        <v>15</v>
      </c>
      <c r="AA331" s="23">
        <f>P311</f>
        <v>20</v>
      </c>
      <c r="AB331" s="23">
        <f t="shared" si="271"/>
        <v>400</v>
      </c>
      <c r="AC331" s="29">
        <f t="shared" si="272"/>
        <v>300</v>
      </c>
      <c r="AE331" s="110" t="str">
        <f>CONCATENATE($A$132," #1")</f>
        <v>Sábado #1</v>
      </c>
      <c r="AF331" s="4">
        <v>15</v>
      </c>
      <c r="AG331" s="23">
        <f>P312</f>
        <v>19</v>
      </c>
      <c r="AH331" s="23">
        <f t="shared" si="263"/>
        <v>361</v>
      </c>
      <c r="AI331" s="29">
        <f t="shared" si="264"/>
        <v>285</v>
      </c>
      <c r="AK331" s="110" t="str">
        <f>CONCATENATE($A$133," #1")</f>
        <v>Domingo #1</v>
      </c>
      <c r="AL331" s="4">
        <v>15</v>
      </c>
      <c r="AM331" s="23">
        <f>P313</f>
        <v>18</v>
      </c>
      <c r="AN331" s="23">
        <f t="shared" si="265"/>
        <v>324</v>
      </c>
      <c r="AO331" s="29">
        <f t="shared" si="266"/>
        <v>270</v>
      </c>
    </row>
    <row r="332" spans="1:41" ht="15.75" thickBot="1" x14ac:dyDescent="0.3">
      <c r="A332" s="111"/>
      <c r="B332" s="46">
        <f>SUM(B317:B331)</f>
        <v>120</v>
      </c>
      <c r="C332" s="46">
        <f>SUM(C317:C331)</f>
        <v>164</v>
      </c>
      <c r="D332" s="46">
        <f>SUM(D317:D331)</f>
        <v>1862</v>
      </c>
      <c r="E332" s="47">
        <f>SUM(E317:E331)</f>
        <v>1285</v>
      </c>
      <c r="G332" s="111"/>
      <c r="H332" s="46">
        <f>SUM(H317:H331)</f>
        <v>120</v>
      </c>
      <c r="I332" s="46">
        <f t="shared" ref="I332" si="273">SUM(I317:I331)</f>
        <v>164</v>
      </c>
      <c r="J332" s="46">
        <f t="shared" ref="J332" si="274">SUM(J317:J331)</f>
        <v>1910</v>
      </c>
      <c r="K332" s="47">
        <f t="shared" ref="K332" si="275">SUM(K317:K331)</f>
        <v>1397</v>
      </c>
      <c r="M332" s="111"/>
      <c r="N332" s="46">
        <f>SUM(N317:N331)</f>
        <v>120</v>
      </c>
      <c r="O332" s="46">
        <f t="shared" ref="O332" si="276">SUM(O317:O331)</f>
        <v>178</v>
      </c>
      <c r="P332" s="46">
        <f t="shared" ref="P332" si="277">SUM(P317:P331)</f>
        <v>2266</v>
      </c>
      <c r="Q332" s="47">
        <f t="shared" ref="Q332" si="278">SUM(Q317:Q331)</f>
        <v>1609</v>
      </c>
      <c r="S332" s="111"/>
      <c r="T332" s="46">
        <f>SUM(T317:T331)</f>
        <v>120</v>
      </c>
      <c r="U332" s="46">
        <f t="shared" ref="U332" si="279">SUM(U317:U331)</f>
        <v>187</v>
      </c>
      <c r="V332" s="46">
        <f t="shared" ref="V332" si="280">SUM(V317:V331)</f>
        <v>2415</v>
      </c>
      <c r="W332" s="47">
        <f t="shared" ref="W332" si="281">SUM(W317:W331)</f>
        <v>1595</v>
      </c>
      <c r="Y332" s="111"/>
      <c r="Z332" s="46">
        <f>SUM(Z317:Z331)</f>
        <v>120</v>
      </c>
      <c r="AA332" s="46">
        <f t="shared" ref="AA332" si="282">SUM(AA317:AA331)</f>
        <v>216</v>
      </c>
      <c r="AB332" s="46">
        <f t="shared" ref="AB332" si="283">SUM(AB317:AB331)</f>
        <v>3280</v>
      </c>
      <c r="AC332" s="47">
        <f t="shared" ref="AC332" si="284">SUM(AC317:AC331)</f>
        <v>1924</v>
      </c>
      <c r="AE332" s="111"/>
      <c r="AF332" s="46">
        <f>SUM(AF317:AF331)</f>
        <v>120</v>
      </c>
      <c r="AG332" s="46">
        <f t="shared" ref="AG332" si="285">SUM(AG317:AG331)</f>
        <v>238</v>
      </c>
      <c r="AH332" s="46">
        <f t="shared" ref="AH332" si="286">SUM(AH317:AH331)</f>
        <v>3930</v>
      </c>
      <c r="AI332" s="47">
        <f t="shared" ref="AI332" si="287">SUM(AI317:AI331)</f>
        <v>2080</v>
      </c>
      <c r="AK332" s="111"/>
      <c r="AL332" s="46">
        <f>SUM(AL317:AL331)</f>
        <v>120</v>
      </c>
      <c r="AM332" s="46">
        <f t="shared" ref="AM332" si="288">SUM(AM317:AM331)</f>
        <v>199</v>
      </c>
      <c r="AN332" s="46">
        <f t="shared" ref="AN332" si="289">SUM(AN317:AN331)</f>
        <v>2843</v>
      </c>
      <c r="AO332" s="47">
        <f t="shared" ref="AO332" si="290">SUM(AO317:AO331)</f>
        <v>1811</v>
      </c>
    </row>
    <row r="333" spans="1:41" ht="15.75" thickTop="1" x14ac:dyDescent="0.25"/>
    <row r="334" spans="1:41" ht="15.75" thickBot="1" x14ac:dyDescent="0.3"/>
    <row r="335" spans="1:41" ht="15.75" thickBot="1" x14ac:dyDescent="0.3">
      <c r="A335" s="154" t="s">
        <v>4</v>
      </c>
      <c r="B335" s="44">
        <f>COUNTA(A317:A331)</f>
        <v>15</v>
      </c>
      <c r="G335" s="154" t="s">
        <v>4</v>
      </c>
      <c r="H335" s="44">
        <f>COUNTA(G317:G331)</f>
        <v>15</v>
      </c>
      <c r="M335" s="154" t="s">
        <v>4</v>
      </c>
      <c r="N335" s="44">
        <f>COUNTA(M317:M331)</f>
        <v>15</v>
      </c>
      <c r="S335" s="154" t="s">
        <v>4</v>
      </c>
      <c r="T335" s="44">
        <f>COUNTA(S317:S331)</f>
        <v>15</v>
      </c>
      <c r="Y335" s="154" t="s">
        <v>4</v>
      </c>
      <c r="Z335" s="44">
        <f>COUNTA(Y317:Y331)</f>
        <v>15</v>
      </c>
      <c r="AE335" s="154" t="s">
        <v>4</v>
      </c>
      <c r="AF335" s="44">
        <f>COUNTA(AE317:AE331)</f>
        <v>15</v>
      </c>
      <c r="AK335" s="154" t="s">
        <v>4</v>
      </c>
      <c r="AL335" s="44">
        <f>COUNTA(AK317:AK331)</f>
        <v>15</v>
      </c>
    </row>
    <row r="336" spans="1:41" ht="15.75" thickBot="1" x14ac:dyDescent="0.3">
      <c r="A336" s="22"/>
      <c r="B336" s="22"/>
      <c r="G336" s="22"/>
      <c r="H336" s="22"/>
      <c r="M336" s="22"/>
      <c r="N336" s="22"/>
      <c r="S336" s="22"/>
      <c r="T336" s="22"/>
      <c r="Y336" s="22"/>
      <c r="Z336" s="22"/>
      <c r="AE336" s="22"/>
      <c r="AF336" s="22"/>
      <c r="AK336" s="22"/>
      <c r="AL336" s="22"/>
    </row>
    <row r="337" spans="1:40" x14ac:dyDescent="0.25">
      <c r="A337" s="155" t="s">
        <v>6</v>
      </c>
      <c r="B337" s="49">
        <f>((C332-(B338*B332))/B335)</f>
        <v>11.172801182557281</v>
      </c>
      <c r="G337" s="155" t="s">
        <v>6</v>
      </c>
      <c r="H337" s="49">
        <f>((I332-(H338*H332))/H335)</f>
        <v>10.217543859649123</v>
      </c>
      <c r="M337" s="155" t="s">
        <v>6</v>
      </c>
      <c r="N337" s="49">
        <f>((O332-(N338*N332))/N335)</f>
        <v>10.733435426237877</v>
      </c>
      <c r="S337" s="155" t="s">
        <v>6</v>
      </c>
      <c r="T337" s="49">
        <f>((U332-(T338*T332))/T335)</f>
        <v>11.92233676975945</v>
      </c>
      <c r="Y337" s="155" t="s">
        <v>6</v>
      </c>
      <c r="Z337" s="49">
        <f>((AA332-(Z338*Z332))/Z335)</f>
        <v>13.724137931034482</v>
      </c>
      <c r="AE337" s="155" t="s">
        <v>6</v>
      </c>
      <c r="AF337" s="49">
        <f>((AG332-(AF338*AF332))/AF335)</f>
        <v>15.392592592592592</v>
      </c>
      <c r="AK337" s="155" t="s">
        <v>6</v>
      </c>
      <c r="AL337" s="49">
        <f>((AM332-(AL338*AL332))/AL335)</f>
        <v>12.336236502035758</v>
      </c>
    </row>
    <row r="338" spans="1:40" ht="15.75" thickBot="1" x14ac:dyDescent="0.3">
      <c r="A338" s="156" t="s">
        <v>7</v>
      </c>
      <c r="B338" s="112">
        <f>((B335*(E332))-(B332*C332))/((B335*D332)-(B332^2))</f>
        <v>-2.9933481152993349E-2</v>
      </c>
      <c r="G338" s="156" t="s">
        <v>7</v>
      </c>
      <c r="H338" s="112">
        <f>((H335*(K332))-(H332*I332))/((H335*J332)-(H332^2))</f>
        <v>8.9473684210526316E-2</v>
      </c>
      <c r="M338" s="156" t="s">
        <v>7</v>
      </c>
      <c r="N338" s="112">
        <f>((N335*(Q332))-(N332*O332))/((N335*P332)-(N332^2))</f>
        <v>0.14165390505359879</v>
      </c>
      <c r="S338" s="156" t="s">
        <v>7</v>
      </c>
      <c r="T338" s="112">
        <f>((T335*(W332))-(T332*U332))/((T335*V332)-(T332^2))</f>
        <v>6.8041237113402056E-2</v>
      </c>
      <c r="Y338" s="156" t="s">
        <v>7</v>
      </c>
      <c r="Z338" s="112">
        <f>((Z335*(AC332))-(Z332*AA332))/((Z335*AB332)-(Z332^2))</f>
        <v>8.4482758620689657E-2</v>
      </c>
      <c r="AE338" s="156" t="s">
        <v>7</v>
      </c>
      <c r="AF338" s="112">
        <f>((AF335*(AI332))-(AF332*AG332))/((AF335*AH332)-(AF332^2))</f>
        <v>5.9259259259259262E-2</v>
      </c>
      <c r="AK338" s="156" t="s">
        <v>7</v>
      </c>
      <c r="AL338" s="112">
        <f>((AL335*(AO332))-(AL332*AM332))/((AL335*AN332)-(AL332^2))</f>
        <v>0.11630377057886351</v>
      </c>
    </row>
    <row r="339" spans="1:40" ht="15.75" thickBot="1" x14ac:dyDescent="0.3">
      <c r="A339" s="22"/>
      <c r="B339" s="22"/>
      <c r="G339" s="22"/>
      <c r="H339" s="22"/>
      <c r="M339" s="22"/>
      <c r="N339" s="22"/>
      <c r="S339" s="22"/>
      <c r="T339" s="22"/>
      <c r="Y339" s="22"/>
      <c r="Z339" s="22"/>
      <c r="AE339" s="22"/>
      <c r="AF339" s="22"/>
      <c r="AK339" s="22"/>
      <c r="AL339" s="22"/>
    </row>
    <row r="340" spans="1:40" x14ac:dyDescent="0.25">
      <c r="A340" s="155" t="s">
        <v>11</v>
      </c>
      <c r="B340" s="157">
        <v>7</v>
      </c>
      <c r="C340" s="212">
        <v>8</v>
      </c>
      <c r="D340" s="158">
        <v>9</v>
      </c>
      <c r="G340" s="155" t="s">
        <v>11</v>
      </c>
      <c r="H340" s="157">
        <v>7</v>
      </c>
      <c r="I340" s="213">
        <v>8</v>
      </c>
      <c r="J340" s="158">
        <v>9</v>
      </c>
      <c r="M340" s="155" t="s">
        <v>11</v>
      </c>
      <c r="N340" s="157">
        <v>7</v>
      </c>
      <c r="O340" s="213">
        <v>8</v>
      </c>
      <c r="P340" s="158">
        <v>9</v>
      </c>
      <c r="S340" s="155" t="s">
        <v>11</v>
      </c>
      <c r="T340" s="157">
        <v>7</v>
      </c>
      <c r="U340" s="213">
        <v>8</v>
      </c>
      <c r="V340" s="158">
        <v>9</v>
      </c>
      <c r="Y340" s="155" t="s">
        <v>11</v>
      </c>
      <c r="Z340" s="157">
        <v>7</v>
      </c>
      <c r="AA340" s="213">
        <v>8</v>
      </c>
      <c r="AB340" s="158">
        <v>9</v>
      </c>
      <c r="AE340" s="155" t="s">
        <v>11</v>
      </c>
      <c r="AF340" s="157">
        <v>7</v>
      </c>
      <c r="AG340" s="213">
        <v>8</v>
      </c>
      <c r="AH340" s="158">
        <v>9</v>
      </c>
      <c r="AK340" s="155" t="s">
        <v>11</v>
      </c>
      <c r="AL340" s="157">
        <v>7</v>
      </c>
      <c r="AM340" s="213">
        <v>8</v>
      </c>
      <c r="AN340" s="158">
        <v>9</v>
      </c>
    </row>
    <row r="341" spans="1:40" ht="15.75" thickBot="1" x14ac:dyDescent="0.3">
      <c r="A341" s="45" t="s">
        <v>5</v>
      </c>
      <c r="B341" s="52">
        <f>B337+(B338*B340)</f>
        <v>10.963266814486328</v>
      </c>
      <c r="C341" s="200">
        <f>B337+(B338*C340)</f>
        <v>10.933333333333334</v>
      </c>
      <c r="D341" s="51">
        <f>B337+(B338*D340)</f>
        <v>10.903399852180341</v>
      </c>
      <c r="G341" s="45" t="s">
        <v>5</v>
      </c>
      <c r="H341" s="52">
        <f>H337+(H338*H340)</f>
        <v>10.843859649122807</v>
      </c>
      <c r="I341" s="198">
        <f>H337+(H338*I340)</f>
        <v>10.933333333333334</v>
      </c>
      <c r="J341" s="51">
        <f>H337+(H338*J340)</f>
        <v>11.02280701754386</v>
      </c>
      <c r="M341" s="45" t="s">
        <v>5</v>
      </c>
      <c r="N341" s="52">
        <f>N337+(N338*N340)</f>
        <v>11.725012761613069</v>
      </c>
      <c r="O341" s="198">
        <f>N337+(N338*O340)</f>
        <v>11.866666666666667</v>
      </c>
      <c r="P341" s="51">
        <f>N337+(N338*P340)</f>
        <v>12.008320571720265</v>
      </c>
      <c r="S341" s="45" t="s">
        <v>5</v>
      </c>
      <c r="T341" s="52">
        <f>T337+(T338*T340)</f>
        <v>12.398625429553265</v>
      </c>
      <c r="U341" s="198">
        <f>T337+(T338*U340)</f>
        <v>12.466666666666667</v>
      </c>
      <c r="V341" s="51">
        <f>T337+(T338*V340)</f>
        <v>12.534707903780069</v>
      </c>
      <c r="Y341" s="45" t="s">
        <v>5</v>
      </c>
      <c r="Z341" s="52">
        <f>Z337+(Z338*Z340)</f>
        <v>14.315517241379309</v>
      </c>
      <c r="AA341" s="198">
        <f>Z337+(Z338*AA340)</f>
        <v>14.399999999999999</v>
      </c>
      <c r="AB341" s="51">
        <f>Z337+(Z338*AB340)</f>
        <v>14.48448275862069</v>
      </c>
      <c r="AE341" s="45" t="s">
        <v>5</v>
      </c>
      <c r="AF341" s="52">
        <f>AF337+(AF338*AF340)</f>
        <v>15.807407407407407</v>
      </c>
      <c r="AG341" s="198">
        <f>AF337+(AF338*AG340)</f>
        <v>15.866666666666667</v>
      </c>
      <c r="AH341" s="51">
        <f>AF337+(AF338*AH340)</f>
        <v>15.925925925925926</v>
      </c>
      <c r="AK341" s="45" t="s">
        <v>5</v>
      </c>
      <c r="AL341" s="52">
        <f>AL337+(AL338*AL340)</f>
        <v>13.150362896087803</v>
      </c>
      <c r="AM341" s="198">
        <f>AL337+(AL338*AM340)</f>
        <v>13.266666666666666</v>
      </c>
      <c r="AN341" s="51">
        <f>AL337+(AL338*AN340)</f>
        <v>13.382970437245529</v>
      </c>
    </row>
  </sheetData>
  <phoneticPr fontId="13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DDB3-C9D1-41FF-ACE0-B429735ACC56}">
  <sheetPr>
    <tabColor rgb="FF990033"/>
  </sheetPr>
  <dimension ref="A1:K78"/>
  <sheetViews>
    <sheetView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9.7109375" customWidth="1"/>
    <col min="2" max="2" width="20.42578125" customWidth="1"/>
    <col min="3" max="3" width="18.28515625" customWidth="1"/>
    <col min="4" max="4" width="19" customWidth="1"/>
    <col min="5" max="5" width="20.42578125" customWidth="1"/>
    <col min="6" max="6" width="20" customWidth="1"/>
    <col min="7" max="7" width="16.5703125" bestFit="1" customWidth="1"/>
    <col min="8" max="8" width="19.85546875" customWidth="1"/>
    <col min="9" max="9" width="20.140625" customWidth="1"/>
    <col min="10" max="10" width="17.5703125" customWidth="1"/>
    <col min="11" max="11" width="16.7109375" bestFit="1" customWidth="1"/>
    <col min="12" max="12" width="19.5703125" bestFit="1" customWidth="1"/>
    <col min="13" max="13" width="16.7109375" bestFit="1" customWidth="1"/>
    <col min="14" max="14" width="18" bestFit="1" customWidth="1"/>
    <col min="15" max="15" width="20.7109375" bestFit="1" customWidth="1"/>
    <col min="16" max="16" width="17.42578125" bestFit="1" customWidth="1"/>
  </cols>
  <sheetData>
    <row r="1" spans="1:11" ht="27.75" customHeight="1" x14ac:dyDescent="0.25">
      <c r="A1" s="15" t="s">
        <v>8</v>
      </c>
      <c r="B1" s="16"/>
      <c r="C1" s="17"/>
      <c r="D1" s="18"/>
      <c r="E1" s="11"/>
      <c r="F1" s="11"/>
      <c r="G1" s="11"/>
      <c r="H1" s="12"/>
      <c r="I1" s="12"/>
      <c r="J1" s="12"/>
      <c r="K1" s="12"/>
    </row>
    <row r="2" spans="1:11" ht="19.5" thickBot="1" x14ac:dyDescent="0.3">
      <c r="A2" s="20" t="s">
        <v>74</v>
      </c>
      <c r="B2" s="19"/>
      <c r="C2" s="19"/>
      <c r="D2" s="19"/>
      <c r="E2" s="13"/>
      <c r="F2" s="13"/>
      <c r="G2" s="13"/>
      <c r="H2" s="14"/>
      <c r="I2" s="14"/>
      <c r="J2" s="14"/>
      <c r="K2" s="14"/>
    </row>
    <row r="3" spans="1:11" ht="19.5" thickTop="1" x14ac:dyDescent="0.25">
      <c r="A3" s="263"/>
      <c r="B3" s="264"/>
      <c r="C3" s="264"/>
      <c r="D3" s="264"/>
      <c r="E3" s="265"/>
      <c r="F3" s="265"/>
      <c r="G3" s="265"/>
      <c r="H3" s="266"/>
      <c r="I3" s="266"/>
      <c r="J3" s="266"/>
      <c r="K3" s="266"/>
    </row>
    <row r="4" spans="1:11" ht="18" customHeight="1" x14ac:dyDescent="0.25">
      <c r="A4" s="281" t="s">
        <v>110</v>
      </c>
      <c r="B4" s="1"/>
      <c r="C4" s="1"/>
      <c r="D4" s="1"/>
      <c r="E4" s="1"/>
      <c r="F4" s="1"/>
      <c r="G4" s="1"/>
      <c r="H4" s="10"/>
      <c r="I4" s="10"/>
      <c r="J4" s="10"/>
      <c r="K4" s="10"/>
    </row>
    <row r="5" spans="1:11" ht="15" customHeight="1" x14ac:dyDescent="0.3">
      <c r="A5" s="7"/>
      <c r="B5" s="8"/>
      <c r="C5" s="9"/>
      <c r="D5" s="9"/>
      <c r="E5" s="1"/>
      <c r="F5" s="1"/>
      <c r="G5" s="1"/>
      <c r="H5" s="10"/>
      <c r="I5" s="10"/>
      <c r="J5" s="10"/>
      <c r="K5" s="10"/>
    </row>
    <row r="6" spans="1:11" ht="15" customHeight="1" x14ac:dyDescent="0.3">
      <c r="A6" s="7"/>
      <c r="B6" s="8"/>
      <c r="C6" s="9"/>
      <c r="D6" s="9"/>
      <c r="E6" s="1"/>
      <c r="F6" s="1"/>
      <c r="G6" s="1"/>
      <c r="H6" s="10"/>
      <c r="I6" s="10"/>
      <c r="J6" s="10"/>
      <c r="K6" s="10"/>
    </row>
    <row r="7" spans="1:11" ht="29.25" customHeight="1" x14ac:dyDescent="0.25">
      <c r="A7" s="267" t="s">
        <v>18</v>
      </c>
      <c r="B7" s="21"/>
      <c r="C7" s="21"/>
      <c r="D7" s="21"/>
      <c r="E7" s="21"/>
      <c r="F7" s="21"/>
      <c r="G7" s="1"/>
      <c r="H7" s="10"/>
      <c r="I7" s="10"/>
      <c r="J7" s="10"/>
      <c r="K7" s="10"/>
    </row>
    <row r="8" spans="1:11" x14ac:dyDescent="0.25">
      <c r="A8" s="268" t="s">
        <v>111</v>
      </c>
      <c r="B8" s="21"/>
      <c r="C8" s="21"/>
      <c r="D8" s="21"/>
      <c r="E8" s="21"/>
      <c r="F8" s="21"/>
      <c r="G8" s="1"/>
      <c r="H8" s="10"/>
      <c r="I8" s="10"/>
      <c r="J8" s="10"/>
      <c r="K8" s="10"/>
    </row>
    <row r="9" spans="1:11" x14ac:dyDescent="0.25">
      <c r="A9" s="268" t="s">
        <v>112</v>
      </c>
      <c r="B9" s="21"/>
      <c r="C9" s="21"/>
      <c r="D9" s="21"/>
      <c r="E9" s="21"/>
      <c r="F9" s="21"/>
      <c r="G9" s="1"/>
      <c r="H9" s="10"/>
      <c r="I9" s="10"/>
      <c r="J9" s="10"/>
      <c r="K9" s="10"/>
    </row>
    <row r="10" spans="1:11" x14ac:dyDescent="0.25">
      <c r="A10" s="268" t="s">
        <v>115</v>
      </c>
      <c r="B10" s="21"/>
      <c r="C10" s="21"/>
      <c r="D10" s="21"/>
      <c r="E10" s="21"/>
      <c r="F10" s="21"/>
      <c r="G10" s="1"/>
      <c r="H10" s="10"/>
      <c r="I10" s="10"/>
      <c r="J10" s="10"/>
      <c r="K10" s="10"/>
    </row>
    <row r="11" spans="1:11" x14ac:dyDescent="0.25">
      <c r="A11" s="268" t="s">
        <v>116</v>
      </c>
      <c r="B11" s="21"/>
      <c r="C11" s="21"/>
      <c r="D11" s="21"/>
      <c r="E11" s="21"/>
      <c r="F11" s="21"/>
      <c r="G11" s="1"/>
      <c r="H11" s="10"/>
      <c r="I11" s="10"/>
      <c r="J11" s="10"/>
      <c r="K11" s="10"/>
    </row>
    <row r="12" spans="1:11" x14ac:dyDescent="0.25">
      <c r="A12" s="282" t="s">
        <v>120</v>
      </c>
      <c r="B12" s="21"/>
      <c r="C12" s="21"/>
      <c r="D12" s="21"/>
      <c r="E12" s="21"/>
      <c r="F12" s="21"/>
      <c r="G12" s="1"/>
      <c r="H12" s="10"/>
      <c r="I12" s="10"/>
      <c r="J12" s="10"/>
      <c r="K12" s="10"/>
    </row>
    <row r="13" spans="1:11" x14ac:dyDescent="0.25">
      <c r="A13" s="21"/>
      <c r="B13" s="21"/>
      <c r="C13" s="21"/>
      <c r="D13" s="21"/>
      <c r="E13" s="21"/>
      <c r="F13" s="21"/>
      <c r="G13" s="1"/>
      <c r="H13" s="10"/>
      <c r="I13" s="10"/>
      <c r="J13" s="10"/>
      <c r="K13" s="10"/>
    </row>
    <row r="14" spans="1:11" x14ac:dyDescent="0.25">
      <c r="A14" s="1"/>
      <c r="B14" s="1"/>
      <c r="C14" s="1"/>
      <c r="D14" s="1"/>
      <c r="E14" s="1"/>
      <c r="F14" s="1"/>
      <c r="G14" s="1"/>
      <c r="H14" s="10"/>
      <c r="I14" s="10"/>
      <c r="J14" s="10"/>
      <c r="K14" s="10"/>
    </row>
    <row r="15" spans="1:11" ht="23.25" customHeight="1" x14ac:dyDescent="0.3">
      <c r="A15" s="70" t="s">
        <v>10</v>
      </c>
      <c r="B15" s="71"/>
      <c r="C15" s="72"/>
      <c r="D15" s="78" t="s">
        <v>119</v>
      </c>
      <c r="E15" s="1"/>
      <c r="F15" s="1"/>
      <c r="G15" s="1"/>
      <c r="H15" s="1"/>
      <c r="I15" s="1"/>
      <c r="J15" s="1"/>
      <c r="K15" s="1"/>
    </row>
    <row r="16" spans="1:11" ht="18" thickBot="1" x14ac:dyDescent="0.35">
      <c r="A16" s="5"/>
      <c r="B16" s="6"/>
      <c r="C16" s="1"/>
      <c r="D16" s="1"/>
      <c r="E16" s="1"/>
      <c r="F16" s="1"/>
      <c r="G16" s="1"/>
      <c r="H16" s="1"/>
      <c r="I16" s="1"/>
      <c r="J16" s="74" t="s">
        <v>17</v>
      </c>
      <c r="K16" s="74"/>
    </row>
    <row r="17" spans="1:11" ht="15.75" thickBot="1" x14ac:dyDescent="0.3">
      <c r="A17" s="50">
        <v>2024</v>
      </c>
      <c r="B17" s="87" t="s">
        <v>91</v>
      </c>
      <c r="C17" s="87" t="s">
        <v>92</v>
      </c>
      <c r="D17" s="87" t="s">
        <v>93</v>
      </c>
      <c r="E17" s="87" t="s">
        <v>94</v>
      </c>
      <c r="F17" s="87" t="s">
        <v>95</v>
      </c>
      <c r="G17" s="87" t="s">
        <v>96</v>
      </c>
      <c r="H17" s="87" t="s">
        <v>97</v>
      </c>
      <c r="I17" s="87" t="s">
        <v>98</v>
      </c>
      <c r="J17" s="85" t="s">
        <v>99</v>
      </c>
      <c r="K17" s="86" t="s">
        <v>100</v>
      </c>
    </row>
    <row r="18" spans="1:11" x14ac:dyDescent="0.25">
      <c r="A18" s="32" t="s">
        <v>70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54">
        <f>H32</f>
        <v>0</v>
      </c>
      <c r="K18" s="55">
        <f>I32</f>
        <v>0</v>
      </c>
    </row>
    <row r="19" spans="1:11" x14ac:dyDescent="0.25">
      <c r="A19" s="34" t="s">
        <v>71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56">
        <f>H46</f>
        <v>0</v>
      </c>
      <c r="K19" s="57">
        <f>I46</f>
        <v>0</v>
      </c>
    </row>
    <row r="20" spans="1:11" x14ac:dyDescent="0.25">
      <c r="A20" s="36" t="s">
        <v>72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58">
        <f>H60</f>
        <v>0</v>
      </c>
      <c r="K20" s="59">
        <f>I60</f>
        <v>0</v>
      </c>
    </row>
    <row r="21" spans="1:11" ht="15.75" thickBot="1" x14ac:dyDescent="0.3">
      <c r="A21" s="38" t="s">
        <v>73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60">
        <f>H74</f>
        <v>0</v>
      </c>
      <c r="K21" s="61">
        <f>I74</f>
        <v>0</v>
      </c>
    </row>
    <row r="22" spans="1:1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5" spans="1:11" ht="19.5" thickBot="1" x14ac:dyDescent="0.35">
      <c r="A25" s="53" t="str">
        <f>UPPER(A18)</f>
        <v>PRODUCTO 1</v>
      </c>
      <c r="B25" s="104"/>
    </row>
    <row r="26" spans="1:11" ht="17.25" customHeight="1" thickBot="1" x14ac:dyDescent="0.3">
      <c r="A26" s="62" t="s">
        <v>0</v>
      </c>
      <c r="B26" s="63" t="s">
        <v>43</v>
      </c>
      <c r="C26" s="63" t="s">
        <v>1</v>
      </c>
      <c r="D26" s="63" t="s">
        <v>2</v>
      </c>
      <c r="E26" s="64" t="s">
        <v>3</v>
      </c>
      <c r="G26" s="65" t="s">
        <v>4</v>
      </c>
      <c r="H26" s="44">
        <f>COUNTA(A27:A34)</f>
        <v>8</v>
      </c>
    </row>
    <row r="27" spans="1:11" ht="15.75" thickBot="1" x14ac:dyDescent="0.3">
      <c r="A27" s="28" t="str">
        <f>B17</f>
        <v>Ventas hace 8 días</v>
      </c>
      <c r="B27" s="4">
        <v>1</v>
      </c>
      <c r="C27" s="23">
        <f>B18</f>
        <v>0</v>
      </c>
      <c r="D27" s="23">
        <f>C27^2</f>
        <v>0</v>
      </c>
      <c r="E27" s="29">
        <f>B27*C27</f>
        <v>0</v>
      </c>
      <c r="G27" s="22"/>
      <c r="H27" s="22"/>
    </row>
    <row r="28" spans="1:11" x14ac:dyDescent="0.25">
      <c r="A28" s="28" t="str">
        <f>C17</f>
        <v>Ventas hace 7 días</v>
      </c>
      <c r="B28" s="4">
        <v>2</v>
      </c>
      <c r="C28" s="23">
        <f>C18</f>
        <v>0</v>
      </c>
      <c r="D28" s="23">
        <f t="shared" ref="D28:D34" si="0">C28^2</f>
        <v>0</v>
      </c>
      <c r="E28" s="29">
        <f t="shared" ref="E28:E33" si="1">B28*C28</f>
        <v>0</v>
      </c>
      <c r="G28" s="66" t="s">
        <v>6</v>
      </c>
      <c r="H28" s="49">
        <f>((C35-(H29*B35))/H26)</f>
        <v>0</v>
      </c>
    </row>
    <row r="29" spans="1:11" ht="15.75" thickBot="1" x14ac:dyDescent="0.3">
      <c r="A29" s="28" t="str">
        <f>D17</f>
        <v>Ventas hace 6 días</v>
      </c>
      <c r="B29" s="4">
        <v>3</v>
      </c>
      <c r="C29" s="23">
        <f>D18</f>
        <v>0</v>
      </c>
      <c r="D29" s="23">
        <f t="shared" si="0"/>
        <v>0</v>
      </c>
      <c r="E29" s="29">
        <f t="shared" si="1"/>
        <v>0</v>
      </c>
      <c r="G29" s="67" t="s">
        <v>7</v>
      </c>
      <c r="H29" s="48">
        <f>((H26*(E35))-(B35*C35))/((H26*D35)-(B35^2))</f>
        <v>0</v>
      </c>
    </row>
    <row r="30" spans="1:11" ht="15.75" thickBot="1" x14ac:dyDescent="0.3">
      <c r="A30" s="28" t="str">
        <f>E17</f>
        <v>Ventas hace 5 días</v>
      </c>
      <c r="B30" s="4">
        <v>4</v>
      </c>
      <c r="C30" s="23">
        <f>E18</f>
        <v>0</v>
      </c>
      <c r="D30" s="23">
        <f t="shared" si="0"/>
        <v>0</v>
      </c>
      <c r="E30" s="29">
        <f t="shared" si="1"/>
        <v>0</v>
      </c>
      <c r="G30" s="22"/>
      <c r="H30" s="22"/>
    </row>
    <row r="31" spans="1:11" x14ac:dyDescent="0.25">
      <c r="A31" s="28" t="str">
        <f>F17</f>
        <v>Ventas hace 4 días</v>
      </c>
      <c r="B31" s="4">
        <v>5</v>
      </c>
      <c r="C31" s="23">
        <f>F18</f>
        <v>0</v>
      </c>
      <c r="D31" s="23">
        <f t="shared" si="0"/>
        <v>0</v>
      </c>
      <c r="E31" s="29">
        <f t="shared" si="1"/>
        <v>0</v>
      </c>
      <c r="G31" s="66" t="s">
        <v>11</v>
      </c>
      <c r="H31" s="68">
        <v>9</v>
      </c>
      <c r="I31" s="69">
        <v>10</v>
      </c>
    </row>
    <row r="32" spans="1:11" ht="15.75" thickBot="1" x14ac:dyDescent="0.3">
      <c r="A32" s="28" t="str">
        <f>G17</f>
        <v>Ventas hace 3 días</v>
      </c>
      <c r="B32" s="4">
        <v>6</v>
      </c>
      <c r="C32" s="23">
        <f>G18</f>
        <v>0</v>
      </c>
      <c r="D32" s="23">
        <f t="shared" si="0"/>
        <v>0</v>
      </c>
      <c r="E32" s="29">
        <f t="shared" si="1"/>
        <v>0</v>
      </c>
      <c r="G32" s="45" t="s">
        <v>5</v>
      </c>
      <c r="H32" s="52">
        <f>H28+(H29*H31)</f>
        <v>0</v>
      </c>
      <c r="I32" s="51">
        <f>H28+(H29*I31)</f>
        <v>0</v>
      </c>
    </row>
    <row r="33" spans="1:9" x14ac:dyDescent="0.25">
      <c r="A33" s="28" t="str">
        <f>H17</f>
        <v>Ventas hace 2 días</v>
      </c>
      <c r="B33" s="4">
        <v>7</v>
      </c>
      <c r="C33" s="23">
        <f>H18</f>
        <v>0</v>
      </c>
      <c r="D33" s="23">
        <f t="shared" si="0"/>
        <v>0</v>
      </c>
      <c r="E33" s="29">
        <f t="shared" si="1"/>
        <v>0</v>
      </c>
      <c r="G33" s="22"/>
      <c r="H33" s="22"/>
    </row>
    <row r="34" spans="1:9" ht="15.75" thickBot="1" x14ac:dyDescent="0.3">
      <c r="A34" s="24" t="str">
        <f>I17</f>
        <v>Ventas ayer</v>
      </c>
      <c r="B34" s="25">
        <v>8</v>
      </c>
      <c r="C34" s="26">
        <f>I18</f>
        <v>0</v>
      </c>
      <c r="D34" s="26">
        <f t="shared" si="0"/>
        <v>0</v>
      </c>
      <c r="E34" s="30">
        <f>B34*C34</f>
        <v>0</v>
      </c>
    </row>
    <row r="35" spans="1:9" ht="15.75" thickBot="1" x14ac:dyDescent="0.3">
      <c r="A35" s="27"/>
      <c r="B35" s="46">
        <f>SUM(B27:B34)</f>
        <v>36</v>
      </c>
      <c r="C35" s="46">
        <f t="shared" ref="C35:E35" si="2">SUM(C27:C34)</f>
        <v>0</v>
      </c>
      <c r="D35" s="46">
        <f t="shared" si="2"/>
        <v>0</v>
      </c>
      <c r="E35" s="47">
        <f t="shared" si="2"/>
        <v>0</v>
      </c>
    </row>
    <row r="36" spans="1:9" ht="15.75" thickTop="1" x14ac:dyDescent="0.25"/>
    <row r="39" spans="1:9" ht="19.5" thickBot="1" x14ac:dyDescent="0.35">
      <c r="A39" s="53" t="str">
        <f>UPPER(A19)</f>
        <v>PRODUCTO 2</v>
      </c>
      <c r="B39" s="104"/>
    </row>
    <row r="40" spans="1:9" ht="16.5" thickBot="1" x14ac:dyDescent="0.3">
      <c r="A40" s="62" t="s">
        <v>0</v>
      </c>
      <c r="B40" s="63" t="s">
        <v>43</v>
      </c>
      <c r="C40" s="63" t="s">
        <v>1</v>
      </c>
      <c r="D40" s="63" t="s">
        <v>2</v>
      </c>
      <c r="E40" s="64" t="s">
        <v>3</v>
      </c>
      <c r="G40" s="65" t="s">
        <v>4</v>
      </c>
      <c r="H40" s="44">
        <f>COUNTA(A41:A48)</f>
        <v>8</v>
      </c>
    </row>
    <row r="41" spans="1:9" ht="15.75" thickBot="1" x14ac:dyDescent="0.3">
      <c r="A41" s="28" t="str">
        <f>B17</f>
        <v>Ventas hace 8 días</v>
      </c>
      <c r="B41" s="4">
        <v>1</v>
      </c>
      <c r="C41" s="23">
        <f>B19</f>
        <v>0</v>
      </c>
      <c r="D41" s="23">
        <f>C41^2</f>
        <v>0</v>
      </c>
      <c r="E41" s="29">
        <f>B41*C41</f>
        <v>0</v>
      </c>
      <c r="G41" s="22"/>
      <c r="H41" s="22"/>
    </row>
    <row r="42" spans="1:9" x14ac:dyDescent="0.25">
      <c r="A42" s="28" t="str">
        <f>C17</f>
        <v>Ventas hace 7 días</v>
      </c>
      <c r="B42" s="4">
        <v>2</v>
      </c>
      <c r="C42" s="23">
        <f>C19</f>
        <v>0</v>
      </c>
      <c r="D42" s="23">
        <f t="shared" ref="D42:D48" si="3">C42^2</f>
        <v>0</v>
      </c>
      <c r="E42" s="29">
        <f t="shared" ref="E42:E47" si="4">B42*C42</f>
        <v>0</v>
      </c>
      <c r="G42" s="66" t="s">
        <v>6</v>
      </c>
      <c r="H42" s="49">
        <f>((C49-(H43*B49))/H40)</f>
        <v>0</v>
      </c>
    </row>
    <row r="43" spans="1:9" ht="15.75" thickBot="1" x14ac:dyDescent="0.3">
      <c r="A43" s="28" t="str">
        <f>D17</f>
        <v>Ventas hace 6 días</v>
      </c>
      <c r="B43" s="4">
        <v>3</v>
      </c>
      <c r="C43" s="23">
        <f>D19</f>
        <v>0</v>
      </c>
      <c r="D43" s="23">
        <f t="shared" si="3"/>
        <v>0</v>
      </c>
      <c r="E43" s="29">
        <f t="shared" si="4"/>
        <v>0</v>
      </c>
      <c r="G43" s="67" t="s">
        <v>7</v>
      </c>
      <c r="H43" s="48">
        <f>((H40*(E49))-(B49*C49))/((H40*D49)-(B49^2))</f>
        <v>0</v>
      </c>
    </row>
    <row r="44" spans="1:9" ht="15.75" thickBot="1" x14ac:dyDescent="0.3">
      <c r="A44" s="28" t="str">
        <f>E17</f>
        <v>Ventas hace 5 días</v>
      </c>
      <c r="B44" s="4">
        <v>4</v>
      </c>
      <c r="C44" s="23">
        <f>E19</f>
        <v>0</v>
      </c>
      <c r="D44" s="23">
        <f t="shared" si="3"/>
        <v>0</v>
      </c>
      <c r="E44" s="29">
        <f t="shared" si="4"/>
        <v>0</v>
      </c>
      <c r="G44" s="22"/>
      <c r="H44" s="22"/>
    </row>
    <row r="45" spans="1:9" x14ac:dyDescent="0.25">
      <c r="A45" s="28" t="str">
        <f>F17</f>
        <v>Ventas hace 4 días</v>
      </c>
      <c r="B45" s="4">
        <v>5</v>
      </c>
      <c r="C45" s="23">
        <f>F19</f>
        <v>0</v>
      </c>
      <c r="D45" s="23">
        <f t="shared" si="3"/>
        <v>0</v>
      </c>
      <c r="E45" s="29">
        <f t="shared" si="4"/>
        <v>0</v>
      </c>
      <c r="G45" s="66" t="s">
        <v>11</v>
      </c>
      <c r="H45" s="68">
        <v>9</v>
      </c>
      <c r="I45" s="69">
        <v>10</v>
      </c>
    </row>
    <row r="46" spans="1:9" ht="15.75" thickBot="1" x14ac:dyDescent="0.3">
      <c r="A46" s="28" t="str">
        <f>G17</f>
        <v>Ventas hace 3 días</v>
      </c>
      <c r="B46" s="4">
        <v>6</v>
      </c>
      <c r="C46" s="23">
        <f>G19</f>
        <v>0</v>
      </c>
      <c r="D46" s="23">
        <f t="shared" si="3"/>
        <v>0</v>
      </c>
      <c r="E46" s="29">
        <f t="shared" si="4"/>
        <v>0</v>
      </c>
      <c r="G46" s="45" t="s">
        <v>5</v>
      </c>
      <c r="H46" s="52">
        <f>H42+(H43*H45)</f>
        <v>0</v>
      </c>
      <c r="I46" s="51">
        <f>H42+(H43*I45)</f>
        <v>0</v>
      </c>
    </row>
    <row r="47" spans="1:9" x14ac:dyDescent="0.25">
      <c r="A47" s="28" t="str">
        <f>H17</f>
        <v>Ventas hace 2 días</v>
      </c>
      <c r="B47" s="4">
        <v>7</v>
      </c>
      <c r="C47" s="23">
        <f>H19</f>
        <v>0</v>
      </c>
      <c r="D47" s="23">
        <f t="shared" si="3"/>
        <v>0</v>
      </c>
      <c r="E47" s="29">
        <f t="shared" si="4"/>
        <v>0</v>
      </c>
      <c r="G47" s="22"/>
      <c r="H47" s="22"/>
    </row>
    <row r="48" spans="1:9" ht="15.75" thickBot="1" x14ac:dyDescent="0.3">
      <c r="A48" s="24" t="str">
        <f>I17</f>
        <v>Ventas ayer</v>
      </c>
      <c r="B48" s="25">
        <v>8</v>
      </c>
      <c r="C48" s="26">
        <f>I19</f>
        <v>0</v>
      </c>
      <c r="D48" s="26">
        <f t="shared" si="3"/>
        <v>0</v>
      </c>
      <c r="E48" s="30">
        <f>B48*C48</f>
        <v>0</v>
      </c>
    </row>
    <row r="49" spans="1:9" ht="15.75" thickBot="1" x14ac:dyDescent="0.3">
      <c r="A49" s="27"/>
      <c r="B49" s="46">
        <f>SUM(B41:B48)</f>
        <v>36</v>
      </c>
      <c r="C49" s="46">
        <f t="shared" ref="C49:E49" si="5">SUM(C41:C48)</f>
        <v>0</v>
      </c>
      <c r="D49" s="46">
        <f t="shared" si="5"/>
        <v>0</v>
      </c>
      <c r="E49" s="47">
        <f t="shared" si="5"/>
        <v>0</v>
      </c>
    </row>
    <row r="50" spans="1:9" ht="15.75" thickTop="1" x14ac:dyDescent="0.25"/>
    <row r="53" spans="1:9" ht="19.5" thickBot="1" x14ac:dyDescent="0.35">
      <c r="A53" s="53" t="str">
        <f>UPPER(A20)</f>
        <v>PRODUCTO 3</v>
      </c>
      <c r="B53" s="104"/>
    </row>
    <row r="54" spans="1:9" ht="16.5" thickBot="1" x14ac:dyDescent="0.3">
      <c r="A54" s="62" t="s">
        <v>0</v>
      </c>
      <c r="B54" s="63" t="s">
        <v>43</v>
      </c>
      <c r="C54" s="63" t="s">
        <v>1</v>
      </c>
      <c r="D54" s="63" t="s">
        <v>2</v>
      </c>
      <c r="E54" s="64" t="s">
        <v>3</v>
      </c>
      <c r="G54" s="65" t="s">
        <v>4</v>
      </c>
      <c r="H54" s="44">
        <f>COUNTA(A55:A62)</f>
        <v>8</v>
      </c>
    </row>
    <row r="55" spans="1:9" ht="15.75" thickBot="1" x14ac:dyDescent="0.3">
      <c r="A55" s="28" t="str">
        <f>B17</f>
        <v>Ventas hace 8 días</v>
      </c>
      <c r="B55" s="4">
        <v>1</v>
      </c>
      <c r="C55" s="23">
        <f>B20</f>
        <v>0</v>
      </c>
      <c r="D55" s="23">
        <f>C55^2</f>
        <v>0</v>
      </c>
      <c r="E55" s="29">
        <f>B55*C55</f>
        <v>0</v>
      </c>
      <c r="G55" s="22"/>
      <c r="H55" s="22"/>
    </row>
    <row r="56" spans="1:9" x14ac:dyDescent="0.25">
      <c r="A56" s="28" t="str">
        <f>C17</f>
        <v>Ventas hace 7 días</v>
      </c>
      <c r="B56" s="4">
        <v>2</v>
      </c>
      <c r="C56" s="23">
        <f>C20</f>
        <v>0</v>
      </c>
      <c r="D56" s="23">
        <f t="shared" ref="D56:D62" si="6">C56^2</f>
        <v>0</v>
      </c>
      <c r="E56" s="29">
        <f t="shared" ref="E56:E61" si="7">B56*C56</f>
        <v>0</v>
      </c>
      <c r="G56" s="66" t="s">
        <v>6</v>
      </c>
      <c r="H56" s="49">
        <f>((C63-(H57*B63))/H54)</f>
        <v>0</v>
      </c>
    </row>
    <row r="57" spans="1:9" ht="15.75" thickBot="1" x14ac:dyDescent="0.3">
      <c r="A57" s="28" t="str">
        <f>D17</f>
        <v>Ventas hace 6 días</v>
      </c>
      <c r="B57" s="4">
        <v>3</v>
      </c>
      <c r="C57" s="23">
        <f>D20</f>
        <v>0</v>
      </c>
      <c r="D57" s="23">
        <f t="shared" si="6"/>
        <v>0</v>
      </c>
      <c r="E57" s="29">
        <f t="shared" si="7"/>
        <v>0</v>
      </c>
      <c r="G57" s="67" t="s">
        <v>7</v>
      </c>
      <c r="H57" s="48">
        <f>((H54*(E63))-(B63*C63))/((H54*D63)-(B63^2))</f>
        <v>0</v>
      </c>
    </row>
    <row r="58" spans="1:9" ht="15.75" thickBot="1" x14ac:dyDescent="0.3">
      <c r="A58" s="28" t="str">
        <f>E17</f>
        <v>Ventas hace 5 días</v>
      </c>
      <c r="B58" s="4">
        <v>4</v>
      </c>
      <c r="C58" s="23">
        <f>E20</f>
        <v>0</v>
      </c>
      <c r="D58" s="23">
        <f t="shared" si="6"/>
        <v>0</v>
      </c>
      <c r="E58" s="29">
        <f t="shared" si="7"/>
        <v>0</v>
      </c>
      <c r="G58" s="22"/>
      <c r="H58" s="22"/>
    </row>
    <row r="59" spans="1:9" x14ac:dyDescent="0.25">
      <c r="A59" s="28" t="str">
        <f>F17</f>
        <v>Ventas hace 4 días</v>
      </c>
      <c r="B59" s="4">
        <v>5</v>
      </c>
      <c r="C59" s="23">
        <f>F20</f>
        <v>0</v>
      </c>
      <c r="D59" s="23">
        <f t="shared" si="6"/>
        <v>0</v>
      </c>
      <c r="E59" s="29">
        <f t="shared" si="7"/>
        <v>0</v>
      </c>
      <c r="G59" s="66" t="s">
        <v>11</v>
      </c>
      <c r="H59" s="68">
        <v>9</v>
      </c>
      <c r="I59" s="69">
        <v>10</v>
      </c>
    </row>
    <row r="60" spans="1:9" ht="15.75" thickBot="1" x14ac:dyDescent="0.3">
      <c r="A60" s="28" t="str">
        <f>G17</f>
        <v>Ventas hace 3 días</v>
      </c>
      <c r="B60" s="4">
        <v>6</v>
      </c>
      <c r="C60" s="23">
        <f>G20</f>
        <v>0</v>
      </c>
      <c r="D60" s="23">
        <f t="shared" si="6"/>
        <v>0</v>
      </c>
      <c r="E60" s="29">
        <f t="shared" si="7"/>
        <v>0</v>
      </c>
      <c r="G60" s="45" t="s">
        <v>5</v>
      </c>
      <c r="H60" s="52">
        <f>H56+(H57*H59)</f>
        <v>0</v>
      </c>
      <c r="I60" s="51">
        <f>H56+(H57*I59)</f>
        <v>0</v>
      </c>
    </row>
    <row r="61" spans="1:9" x14ac:dyDescent="0.25">
      <c r="A61" s="28" t="str">
        <f>H17</f>
        <v>Ventas hace 2 días</v>
      </c>
      <c r="B61" s="4">
        <v>7</v>
      </c>
      <c r="C61" s="23">
        <f>H20</f>
        <v>0</v>
      </c>
      <c r="D61" s="23">
        <f t="shared" si="6"/>
        <v>0</v>
      </c>
      <c r="E61" s="29">
        <f t="shared" si="7"/>
        <v>0</v>
      </c>
      <c r="G61" s="22"/>
      <c r="H61" s="22"/>
    </row>
    <row r="62" spans="1:9" ht="15.75" thickBot="1" x14ac:dyDescent="0.3">
      <c r="A62" s="24" t="str">
        <f>I17</f>
        <v>Ventas ayer</v>
      </c>
      <c r="B62" s="25">
        <v>8</v>
      </c>
      <c r="C62" s="26">
        <f>I20</f>
        <v>0</v>
      </c>
      <c r="D62" s="26">
        <f t="shared" si="6"/>
        <v>0</v>
      </c>
      <c r="E62" s="30">
        <f>B62*C62</f>
        <v>0</v>
      </c>
    </row>
    <row r="63" spans="1:9" ht="15.75" thickBot="1" x14ac:dyDescent="0.3">
      <c r="A63" s="27"/>
      <c r="B63" s="46">
        <f>SUM(B55:B62)</f>
        <v>36</v>
      </c>
      <c r="C63" s="46">
        <f t="shared" ref="C63:E63" si="8">SUM(C55:C62)</f>
        <v>0</v>
      </c>
      <c r="D63" s="46">
        <f t="shared" si="8"/>
        <v>0</v>
      </c>
      <c r="E63" s="47">
        <f t="shared" si="8"/>
        <v>0</v>
      </c>
    </row>
    <row r="64" spans="1:9" ht="15.75" thickTop="1" x14ac:dyDescent="0.25"/>
    <row r="67" spans="1:9" ht="19.5" thickBot="1" x14ac:dyDescent="0.35">
      <c r="A67" s="53" t="str">
        <f>UPPER(A21)</f>
        <v>PRODUCTO 4</v>
      </c>
      <c r="B67" s="104"/>
    </row>
    <row r="68" spans="1:9" ht="16.5" thickBot="1" x14ac:dyDescent="0.3">
      <c r="A68" s="62" t="s">
        <v>0</v>
      </c>
      <c r="B68" s="63" t="s">
        <v>43</v>
      </c>
      <c r="C68" s="63" t="s">
        <v>1</v>
      </c>
      <c r="D68" s="63" t="s">
        <v>2</v>
      </c>
      <c r="E68" s="64" t="s">
        <v>3</v>
      </c>
      <c r="G68" s="65" t="s">
        <v>4</v>
      </c>
      <c r="H68" s="44">
        <f>COUNTA(A69:A76)</f>
        <v>8</v>
      </c>
    </row>
    <row r="69" spans="1:9" ht="15.75" thickBot="1" x14ac:dyDescent="0.3">
      <c r="A69" s="28" t="str">
        <f>B17</f>
        <v>Ventas hace 8 días</v>
      </c>
      <c r="B69" s="4">
        <v>1</v>
      </c>
      <c r="C69" s="23">
        <f>B21</f>
        <v>0</v>
      </c>
      <c r="D69" s="23">
        <f>C69^2</f>
        <v>0</v>
      </c>
      <c r="E69" s="29">
        <f>B69*C69</f>
        <v>0</v>
      </c>
      <c r="G69" s="22"/>
      <c r="H69" s="22"/>
    </row>
    <row r="70" spans="1:9" x14ac:dyDescent="0.25">
      <c r="A70" s="28" t="str">
        <f>C17</f>
        <v>Ventas hace 7 días</v>
      </c>
      <c r="B70" s="4">
        <v>2</v>
      </c>
      <c r="C70" s="23">
        <f>C21</f>
        <v>0</v>
      </c>
      <c r="D70" s="23">
        <f t="shared" ref="D70:D76" si="9">C70^2</f>
        <v>0</v>
      </c>
      <c r="E70" s="29">
        <f t="shared" ref="E70:E75" si="10">B70*C70</f>
        <v>0</v>
      </c>
      <c r="G70" s="66" t="s">
        <v>6</v>
      </c>
      <c r="H70" s="49">
        <f>((C77-(H71*B77))/H68)</f>
        <v>0</v>
      </c>
    </row>
    <row r="71" spans="1:9" ht="15.75" thickBot="1" x14ac:dyDescent="0.3">
      <c r="A71" s="28" t="str">
        <f>D17</f>
        <v>Ventas hace 6 días</v>
      </c>
      <c r="B71" s="4">
        <v>3</v>
      </c>
      <c r="C71" s="23">
        <f>D21</f>
        <v>0</v>
      </c>
      <c r="D71" s="23">
        <f t="shared" si="9"/>
        <v>0</v>
      </c>
      <c r="E71" s="29">
        <f t="shared" si="10"/>
        <v>0</v>
      </c>
      <c r="G71" s="67" t="s">
        <v>7</v>
      </c>
      <c r="H71" s="48">
        <f>((H68*(E77))-(B77*C77))/((H68*D77)-(B77^2))</f>
        <v>0</v>
      </c>
    </row>
    <row r="72" spans="1:9" ht="15.75" thickBot="1" x14ac:dyDescent="0.3">
      <c r="A72" s="28" t="str">
        <f>E17</f>
        <v>Ventas hace 5 días</v>
      </c>
      <c r="B72" s="4">
        <v>4</v>
      </c>
      <c r="C72" s="23">
        <f>E21</f>
        <v>0</v>
      </c>
      <c r="D72" s="23">
        <f t="shared" si="9"/>
        <v>0</v>
      </c>
      <c r="E72" s="29">
        <f t="shared" si="10"/>
        <v>0</v>
      </c>
      <c r="G72" s="22"/>
      <c r="H72" s="22"/>
    </row>
    <row r="73" spans="1:9" x14ac:dyDescent="0.25">
      <c r="A73" s="28" t="str">
        <f>F17</f>
        <v>Ventas hace 4 días</v>
      </c>
      <c r="B73" s="4">
        <v>5</v>
      </c>
      <c r="C73" s="23">
        <f>F21</f>
        <v>0</v>
      </c>
      <c r="D73" s="23">
        <f t="shared" si="9"/>
        <v>0</v>
      </c>
      <c r="E73" s="29">
        <f t="shared" si="10"/>
        <v>0</v>
      </c>
      <c r="G73" s="66" t="s">
        <v>11</v>
      </c>
      <c r="H73" s="68">
        <v>9</v>
      </c>
      <c r="I73" s="69">
        <v>10</v>
      </c>
    </row>
    <row r="74" spans="1:9" ht="15.75" thickBot="1" x14ac:dyDescent="0.3">
      <c r="A74" s="28" t="str">
        <f>G17</f>
        <v>Ventas hace 3 días</v>
      </c>
      <c r="B74" s="4">
        <v>6</v>
      </c>
      <c r="C74" s="23">
        <f>G21</f>
        <v>0</v>
      </c>
      <c r="D74" s="23">
        <f t="shared" si="9"/>
        <v>0</v>
      </c>
      <c r="E74" s="29">
        <f t="shared" si="10"/>
        <v>0</v>
      </c>
      <c r="G74" s="45" t="s">
        <v>5</v>
      </c>
      <c r="H74" s="52">
        <f>H70+(H71*H73)</f>
        <v>0</v>
      </c>
      <c r="I74" s="51">
        <f>H70+(H71*I73)</f>
        <v>0</v>
      </c>
    </row>
    <row r="75" spans="1:9" x14ac:dyDescent="0.25">
      <c r="A75" s="28" t="str">
        <f>H17</f>
        <v>Ventas hace 2 días</v>
      </c>
      <c r="B75" s="4">
        <v>7</v>
      </c>
      <c r="C75" s="23">
        <f>H21</f>
        <v>0</v>
      </c>
      <c r="D75" s="23">
        <f t="shared" si="9"/>
        <v>0</v>
      </c>
      <c r="E75" s="29">
        <f t="shared" si="10"/>
        <v>0</v>
      </c>
      <c r="G75" s="22"/>
      <c r="H75" s="22"/>
    </row>
    <row r="76" spans="1:9" ht="15.75" thickBot="1" x14ac:dyDescent="0.3">
      <c r="A76" s="24" t="str">
        <f>I17</f>
        <v>Ventas ayer</v>
      </c>
      <c r="B76" s="25">
        <v>8</v>
      </c>
      <c r="C76" s="26">
        <f>I21</f>
        <v>0</v>
      </c>
      <c r="D76" s="26">
        <f t="shared" si="9"/>
        <v>0</v>
      </c>
      <c r="E76" s="30">
        <f>B76*C76</f>
        <v>0</v>
      </c>
    </row>
    <row r="77" spans="1:9" ht="15.75" thickBot="1" x14ac:dyDescent="0.3">
      <c r="A77" s="27"/>
      <c r="B77" s="46">
        <f>SUM(B69:B76)</f>
        <v>36</v>
      </c>
      <c r="C77" s="46">
        <f t="shared" ref="C77:E77" si="11">SUM(C69:C76)</f>
        <v>0</v>
      </c>
      <c r="D77" s="46">
        <f t="shared" si="11"/>
        <v>0</v>
      </c>
      <c r="E77" s="47">
        <f t="shared" si="11"/>
        <v>0</v>
      </c>
    </row>
    <row r="78" spans="1:9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8426B-F51F-4793-9D8D-707464ABE80D}">
  <sheetPr>
    <tabColor rgb="FF002060"/>
  </sheetPr>
  <dimension ref="A1:AO233"/>
  <sheetViews>
    <sheetView topLeftCell="A2"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9.7109375" customWidth="1"/>
    <col min="2" max="2" width="15.28515625" customWidth="1"/>
    <col min="3" max="7" width="15.140625" customWidth="1"/>
    <col min="8" max="8" width="19.140625" bestFit="1" customWidth="1"/>
    <col min="9" max="9" width="16.28515625" bestFit="1" customWidth="1"/>
    <col min="10" max="10" width="17.5703125" customWidth="1"/>
    <col min="11" max="11" width="16.7109375" bestFit="1" customWidth="1"/>
    <col min="12" max="12" width="14.85546875" customWidth="1"/>
    <col min="13" max="13" width="15.28515625" customWidth="1"/>
    <col min="14" max="14" width="15.7109375" customWidth="1"/>
    <col min="15" max="15" width="16.85546875" customWidth="1"/>
    <col min="16" max="17" width="16.42578125" customWidth="1"/>
    <col min="18" max="18" width="18.28515625" customWidth="1"/>
    <col min="19" max="23" width="16" customWidth="1"/>
    <col min="24" max="24" width="8.5703125" customWidth="1"/>
    <col min="25" max="29" width="14.85546875" customWidth="1"/>
    <col min="30" max="30" width="9.85546875" customWidth="1"/>
    <col min="31" max="35" width="14.7109375" customWidth="1"/>
    <col min="36" max="36" width="8.7109375" customWidth="1"/>
    <col min="37" max="41" width="14.42578125" customWidth="1"/>
  </cols>
  <sheetData>
    <row r="1" spans="1:11" ht="27.75" customHeight="1" x14ac:dyDescent="0.25">
      <c r="A1" s="15" t="s">
        <v>8</v>
      </c>
      <c r="B1" s="16"/>
      <c r="C1" s="17"/>
      <c r="D1" s="18"/>
      <c r="E1" s="11"/>
      <c r="F1" s="11"/>
      <c r="G1" s="11"/>
      <c r="H1" s="12"/>
      <c r="I1" s="12"/>
      <c r="J1" s="12"/>
      <c r="K1" s="12"/>
    </row>
    <row r="2" spans="1:11" ht="19.5" thickBot="1" x14ac:dyDescent="0.3">
      <c r="A2" s="20" t="s">
        <v>76</v>
      </c>
      <c r="B2" s="19"/>
      <c r="C2" s="19"/>
      <c r="D2" s="19"/>
      <c r="E2" s="13"/>
      <c r="F2" s="13"/>
      <c r="G2" s="13"/>
      <c r="H2" s="14"/>
      <c r="I2" s="14"/>
      <c r="J2" s="14"/>
      <c r="K2" s="14"/>
    </row>
    <row r="3" spans="1:11" ht="19.5" thickTop="1" x14ac:dyDescent="0.25">
      <c r="A3" s="263"/>
      <c r="B3" s="264"/>
      <c r="C3" s="264"/>
      <c r="D3" s="264"/>
      <c r="E3" s="265"/>
      <c r="F3" s="265"/>
      <c r="G3" s="265"/>
      <c r="H3" s="266"/>
      <c r="I3" s="266"/>
      <c r="J3" s="266"/>
      <c r="K3" s="266"/>
    </row>
    <row r="4" spans="1:11" ht="18" customHeight="1" x14ac:dyDescent="0.25">
      <c r="A4" s="281" t="s">
        <v>110</v>
      </c>
      <c r="B4" s="1"/>
      <c r="C4" s="1"/>
      <c r="D4" s="1"/>
      <c r="E4" s="1"/>
      <c r="F4" s="1"/>
      <c r="G4" s="1"/>
      <c r="H4" s="10"/>
      <c r="I4" s="10"/>
      <c r="J4" s="10"/>
      <c r="K4" s="10"/>
    </row>
    <row r="5" spans="1:11" ht="15" customHeight="1" x14ac:dyDescent="0.3">
      <c r="A5" s="7"/>
      <c r="B5" s="8"/>
      <c r="C5" s="9"/>
      <c r="D5" s="9"/>
      <c r="E5" s="1"/>
      <c r="F5" s="1"/>
      <c r="G5" s="1"/>
      <c r="H5" s="10"/>
      <c r="I5" s="10"/>
      <c r="J5" s="1"/>
      <c r="K5" s="1"/>
    </row>
    <row r="6" spans="1:11" ht="15" customHeight="1" x14ac:dyDescent="0.3">
      <c r="A6" s="7"/>
      <c r="B6" s="8"/>
      <c r="C6" s="9"/>
      <c r="D6" s="9"/>
      <c r="E6" s="1"/>
      <c r="F6" s="1"/>
      <c r="G6" s="1"/>
      <c r="H6" s="10"/>
      <c r="I6" s="10"/>
      <c r="J6" s="1"/>
      <c r="K6" s="1"/>
    </row>
    <row r="7" spans="1:11" ht="29.25" customHeight="1" x14ac:dyDescent="0.25">
      <c r="A7" s="267" t="s">
        <v>18</v>
      </c>
      <c r="B7" s="21"/>
      <c r="C7" s="21"/>
      <c r="D7" s="21"/>
      <c r="E7" s="21"/>
      <c r="F7" s="21"/>
      <c r="G7" s="1"/>
      <c r="H7" s="10"/>
      <c r="I7" s="10"/>
      <c r="J7" s="1"/>
      <c r="K7" s="1"/>
    </row>
    <row r="8" spans="1:11" x14ac:dyDescent="0.25">
      <c r="A8" s="268" t="s">
        <v>111</v>
      </c>
      <c r="B8" s="21"/>
      <c r="C8" s="21"/>
      <c r="D8" s="21"/>
      <c r="E8" s="21"/>
      <c r="F8" s="21"/>
      <c r="G8" s="1"/>
      <c r="H8" s="10"/>
      <c r="I8" s="10"/>
      <c r="J8" s="1"/>
      <c r="K8" s="1"/>
    </row>
    <row r="9" spans="1:11" x14ac:dyDescent="0.25">
      <c r="A9" s="268" t="s">
        <v>112</v>
      </c>
      <c r="B9" s="21"/>
      <c r="C9" s="21"/>
      <c r="D9" s="21"/>
      <c r="E9" s="21"/>
      <c r="F9" s="21"/>
      <c r="G9" s="1"/>
      <c r="H9" s="10"/>
      <c r="I9" s="10"/>
      <c r="J9" s="1"/>
      <c r="K9" s="1"/>
    </row>
    <row r="10" spans="1:11" x14ac:dyDescent="0.25">
      <c r="A10" s="268" t="s">
        <v>113</v>
      </c>
      <c r="B10" s="21"/>
      <c r="C10" s="21"/>
      <c r="D10" s="21"/>
      <c r="E10" s="21"/>
      <c r="F10" s="21"/>
      <c r="G10" s="1"/>
      <c r="H10" s="10"/>
      <c r="I10" s="10"/>
      <c r="J10" s="1"/>
      <c r="K10" s="1"/>
    </row>
    <row r="11" spans="1:11" x14ac:dyDescent="0.25">
      <c r="A11" s="268" t="s">
        <v>114</v>
      </c>
      <c r="B11" s="21"/>
      <c r="C11" s="21"/>
      <c r="D11" s="21"/>
      <c r="E11" s="21"/>
      <c r="F11" s="21"/>
      <c r="G11" s="1"/>
      <c r="H11" s="10"/>
      <c r="I11" s="10"/>
      <c r="J11" s="1"/>
      <c r="K11" s="1"/>
    </row>
    <row r="12" spans="1:11" x14ac:dyDescent="0.25">
      <c r="A12" s="282" t="s">
        <v>120</v>
      </c>
      <c r="B12" s="21"/>
      <c r="C12" s="21"/>
      <c r="D12" s="21"/>
      <c r="E12" s="21"/>
      <c r="F12" s="21"/>
      <c r="G12" s="1"/>
      <c r="H12" s="10"/>
      <c r="I12" s="10"/>
      <c r="J12" s="1"/>
      <c r="K12" s="1"/>
    </row>
    <row r="13" spans="1:11" x14ac:dyDescent="0.25">
      <c r="A13" s="21"/>
      <c r="B13" s="21"/>
      <c r="C13" s="21"/>
      <c r="D13" s="21"/>
      <c r="E13" s="21"/>
      <c r="F13" s="21"/>
      <c r="G13" s="1"/>
      <c r="H13" s="10"/>
      <c r="I13" s="10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0"/>
      <c r="I14" s="10"/>
      <c r="J14" s="1"/>
      <c r="K14" s="1"/>
    </row>
    <row r="15" spans="1:11" ht="23.25" customHeight="1" x14ac:dyDescent="0.3">
      <c r="A15" s="77" t="s">
        <v>19</v>
      </c>
      <c r="B15" s="75"/>
      <c r="C15" s="76"/>
      <c r="D15" s="76"/>
      <c r="E15" s="78" t="s">
        <v>119</v>
      </c>
      <c r="F15" s="1"/>
      <c r="G15" s="1"/>
      <c r="H15" s="1"/>
      <c r="I15" s="1"/>
      <c r="J15" s="1"/>
      <c r="K15" s="1"/>
    </row>
    <row r="16" spans="1:11" ht="17.25" customHeight="1" thickBot="1" x14ac:dyDescent="0.35">
      <c r="A16" s="79"/>
      <c r="B16" s="80"/>
      <c r="C16" s="10"/>
      <c r="D16" s="10"/>
      <c r="E16" s="78"/>
      <c r="F16" s="1"/>
      <c r="G16" s="1"/>
      <c r="H16" s="1"/>
      <c r="I16" s="1"/>
      <c r="J16" s="1"/>
      <c r="K16" s="1"/>
    </row>
    <row r="17" spans="1:19" ht="16.5" thickBot="1" x14ac:dyDescent="0.3">
      <c r="A17" s="1"/>
      <c r="B17" s="1"/>
      <c r="C17" s="95" t="s">
        <v>70</v>
      </c>
      <c r="D17" s="96" t="s">
        <v>71</v>
      </c>
      <c r="E17" s="97" t="s">
        <v>72</v>
      </c>
      <c r="F17" s="96" t="s">
        <v>73</v>
      </c>
      <c r="G17" s="98" t="s">
        <v>75</v>
      </c>
      <c r="H17" s="94"/>
      <c r="I17" s="180"/>
      <c r="J17" s="180" t="s">
        <v>17</v>
      </c>
      <c r="K17" s="1"/>
    </row>
    <row r="18" spans="1:19" ht="16.5" thickBot="1" x14ac:dyDescent="0.3">
      <c r="A18" s="81" t="s">
        <v>21</v>
      </c>
      <c r="B18" s="231" t="s">
        <v>29</v>
      </c>
      <c r="C18" s="269">
        <v>0</v>
      </c>
      <c r="D18" s="270">
        <v>0</v>
      </c>
      <c r="E18" s="271">
        <v>0</v>
      </c>
      <c r="F18" s="270">
        <v>0</v>
      </c>
      <c r="G18" s="272">
        <v>0</v>
      </c>
      <c r="H18" s="90"/>
      <c r="J18" s="73" t="s">
        <v>41</v>
      </c>
      <c r="K18" s="164" t="s">
        <v>42</v>
      </c>
      <c r="L18" s="167" t="s">
        <v>41</v>
      </c>
      <c r="M18" s="168" t="s">
        <v>42</v>
      </c>
      <c r="N18" s="169" t="s">
        <v>41</v>
      </c>
      <c r="O18" s="170" t="s">
        <v>42</v>
      </c>
      <c r="P18" s="171" t="s">
        <v>41</v>
      </c>
      <c r="Q18" s="172" t="s">
        <v>42</v>
      </c>
      <c r="R18" s="177" t="s">
        <v>41</v>
      </c>
      <c r="S18" s="174" t="s">
        <v>42</v>
      </c>
    </row>
    <row r="19" spans="1:19" ht="15.75" thickBot="1" x14ac:dyDescent="0.3">
      <c r="A19" s="82" t="s">
        <v>22</v>
      </c>
      <c r="B19" s="232" t="s">
        <v>30</v>
      </c>
      <c r="C19" s="273">
        <v>0</v>
      </c>
      <c r="D19" s="274">
        <v>0</v>
      </c>
      <c r="E19" s="275">
        <v>0</v>
      </c>
      <c r="F19" s="274">
        <v>0</v>
      </c>
      <c r="G19" s="276">
        <v>0</v>
      </c>
      <c r="H19" s="90"/>
      <c r="J19" s="178" t="str">
        <f>C17</f>
        <v>Producto 1</v>
      </c>
      <c r="K19" s="82"/>
      <c r="L19" s="178" t="str">
        <f>D17</f>
        <v>Producto 2</v>
      </c>
      <c r="M19" s="179"/>
      <c r="N19" s="178" t="str">
        <f>E17</f>
        <v>Producto 3</v>
      </c>
      <c r="O19" s="179"/>
      <c r="P19" s="178" t="str">
        <f>F17</f>
        <v>Producto 4</v>
      </c>
      <c r="Q19" s="179"/>
      <c r="R19" s="82" t="str">
        <f>G17</f>
        <v>Producto 5</v>
      </c>
      <c r="S19" s="89"/>
    </row>
    <row r="20" spans="1:19" x14ac:dyDescent="0.25">
      <c r="B20" s="232" t="s">
        <v>31</v>
      </c>
      <c r="C20" s="273">
        <v>0</v>
      </c>
      <c r="D20" s="274">
        <v>0</v>
      </c>
      <c r="E20" s="275">
        <v>0</v>
      </c>
      <c r="F20" s="274">
        <v>0</v>
      </c>
      <c r="G20" s="276">
        <v>0</v>
      </c>
      <c r="H20" s="90"/>
      <c r="I20" s="160" t="str">
        <f t="shared" ref="I20:I26" si="0">A64</f>
        <v>Lunes</v>
      </c>
      <c r="J20" s="160">
        <f>H64</f>
        <v>0</v>
      </c>
      <c r="K20" s="161">
        <f>I64</f>
        <v>0</v>
      </c>
      <c r="L20" s="160">
        <f>H100</f>
        <v>0</v>
      </c>
      <c r="M20" s="166">
        <f>I100</f>
        <v>0</v>
      </c>
      <c r="N20" s="160">
        <f>H136</f>
        <v>0</v>
      </c>
      <c r="O20" s="166">
        <f>I136</f>
        <v>0</v>
      </c>
      <c r="P20" s="160">
        <f>H172</f>
        <v>0</v>
      </c>
      <c r="Q20" s="166">
        <f>I172</f>
        <v>0</v>
      </c>
      <c r="R20" s="161">
        <f>H208</f>
        <v>0</v>
      </c>
      <c r="S20" s="166">
        <f>I208</f>
        <v>0</v>
      </c>
    </row>
    <row r="21" spans="1:19" x14ac:dyDescent="0.25">
      <c r="B21" s="232" t="s">
        <v>32</v>
      </c>
      <c r="C21" s="273">
        <v>0</v>
      </c>
      <c r="D21" s="274">
        <v>0</v>
      </c>
      <c r="E21" s="275">
        <v>0</v>
      </c>
      <c r="F21" s="274">
        <v>0</v>
      </c>
      <c r="G21" s="276">
        <v>0</v>
      </c>
      <c r="H21" s="90"/>
      <c r="I21" s="107" t="str">
        <f t="shared" si="0"/>
        <v>Martes</v>
      </c>
      <c r="J21" s="107">
        <f t="shared" ref="J21:K26" si="1">H65</f>
        <v>0</v>
      </c>
      <c r="K21" s="162">
        <f t="shared" si="1"/>
        <v>0</v>
      </c>
      <c r="L21" s="107">
        <f t="shared" ref="L21:M26" si="2">H101</f>
        <v>0</v>
      </c>
      <c r="M21" s="108">
        <f t="shared" si="2"/>
        <v>0</v>
      </c>
      <c r="N21" s="107">
        <f t="shared" ref="N21:O26" si="3">H137</f>
        <v>0</v>
      </c>
      <c r="O21" s="108">
        <f t="shared" si="3"/>
        <v>0</v>
      </c>
      <c r="P21" s="107">
        <f t="shared" ref="P21:Q26" si="4">H173</f>
        <v>0</v>
      </c>
      <c r="Q21" s="108">
        <f t="shared" si="4"/>
        <v>0</v>
      </c>
      <c r="R21" s="162">
        <f t="shared" ref="R21:S26" si="5">H209</f>
        <v>0</v>
      </c>
      <c r="S21" s="108">
        <f t="shared" si="5"/>
        <v>0</v>
      </c>
    </row>
    <row r="22" spans="1:19" x14ac:dyDescent="0.25">
      <c r="B22" s="232" t="s">
        <v>33</v>
      </c>
      <c r="C22" s="273">
        <v>0</v>
      </c>
      <c r="D22" s="274">
        <v>0</v>
      </c>
      <c r="E22" s="275">
        <v>0</v>
      </c>
      <c r="F22" s="274">
        <v>0</v>
      </c>
      <c r="G22" s="276">
        <v>0</v>
      </c>
      <c r="H22" s="90"/>
      <c r="I22" s="107" t="str">
        <f t="shared" si="0"/>
        <v>Miércoles</v>
      </c>
      <c r="J22" s="107">
        <f t="shared" si="1"/>
        <v>0</v>
      </c>
      <c r="K22" s="162">
        <f t="shared" si="1"/>
        <v>0</v>
      </c>
      <c r="L22" s="107">
        <f t="shared" si="2"/>
        <v>0</v>
      </c>
      <c r="M22" s="108">
        <f t="shared" si="2"/>
        <v>0</v>
      </c>
      <c r="N22" s="107">
        <f t="shared" si="3"/>
        <v>0</v>
      </c>
      <c r="O22" s="108">
        <f t="shared" si="3"/>
        <v>0</v>
      </c>
      <c r="P22" s="107">
        <f t="shared" si="4"/>
        <v>0</v>
      </c>
      <c r="Q22" s="108">
        <f t="shared" si="4"/>
        <v>0</v>
      </c>
      <c r="R22" s="162">
        <f t="shared" si="5"/>
        <v>0</v>
      </c>
      <c r="S22" s="108">
        <f t="shared" si="5"/>
        <v>0</v>
      </c>
    </row>
    <row r="23" spans="1:19" x14ac:dyDescent="0.25">
      <c r="B23" s="232" t="s">
        <v>34</v>
      </c>
      <c r="C23" s="273">
        <v>0</v>
      </c>
      <c r="D23" s="274">
        <v>0</v>
      </c>
      <c r="E23" s="275">
        <v>0</v>
      </c>
      <c r="F23" s="274">
        <v>0</v>
      </c>
      <c r="G23" s="276">
        <v>0</v>
      </c>
      <c r="H23" s="90"/>
      <c r="I23" s="107" t="str">
        <f t="shared" si="0"/>
        <v>Jueves</v>
      </c>
      <c r="J23" s="107">
        <f t="shared" si="1"/>
        <v>0</v>
      </c>
      <c r="K23" s="162">
        <f t="shared" si="1"/>
        <v>0</v>
      </c>
      <c r="L23" s="107">
        <f t="shared" si="2"/>
        <v>0</v>
      </c>
      <c r="M23" s="108">
        <f t="shared" si="2"/>
        <v>0</v>
      </c>
      <c r="N23" s="107">
        <f t="shared" si="3"/>
        <v>0</v>
      </c>
      <c r="O23" s="108">
        <f t="shared" si="3"/>
        <v>0</v>
      </c>
      <c r="P23" s="107">
        <f t="shared" si="4"/>
        <v>0</v>
      </c>
      <c r="Q23" s="108">
        <f t="shared" si="4"/>
        <v>0</v>
      </c>
      <c r="R23" s="162">
        <f t="shared" si="5"/>
        <v>0</v>
      </c>
      <c r="S23" s="108">
        <f t="shared" si="5"/>
        <v>0</v>
      </c>
    </row>
    <row r="24" spans="1:19" ht="15.75" thickBot="1" x14ac:dyDescent="0.3">
      <c r="A24" s="83"/>
      <c r="B24" s="232" t="s">
        <v>35</v>
      </c>
      <c r="C24" s="273">
        <v>0</v>
      </c>
      <c r="D24" s="274">
        <v>0</v>
      </c>
      <c r="E24" s="275">
        <v>0</v>
      </c>
      <c r="F24" s="274">
        <v>0</v>
      </c>
      <c r="G24" s="276">
        <v>0</v>
      </c>
      <c r="H24" s="90"/>
      <c r="I24" s="107" t="str">
        <f t="shared" si="0"/>
        <v>Viernes</v>
      </c>
      <c r="J24" s="107">
        <f t="shared" si="1"/>
        <v>0</v>
      </c>
      <c r="K24" s="162">
        <f t="shared" si="1"/>
        <v>0</v>
      </c>
      <c r="L24" s="107">
        <f t="shared" si="2"/>
        <v>0</v>
      </c>
      <c r="M24" s="108">
        <f t="shared" si="2"/>
        <v>0</v>
      </c>
      <c r="N24" s="107">
        <f t="shared" si="3"/>
        <v>0</v>
      </c>
      <c r="O24" s="108">
        <f t="shared" si="3"/>
        <v>0</v>
      </c>
      <c r="P24" s="107">
        <f t="shared" si="4"/>
        <v>0</v>
      </c>
      <c r="Q24" s="108">
        <f t="shared" si="4"/>
        <v>0</v>
      </c>
      <c r="R24" s="162">
        <f t="shared" si="5"/>
        <v>0</v>
      </c>
      <c r="S24" s="108">
        <f t="shared" si="5"/>
        <v>0</v>
      </c>
    </row>
    <row r="25" spans="1:19" ht="15.75" x14ac:dyDescent="0.25">
      <c r="A25" s="81" t="s">
        <v>20</v>
      </c>
      <c r="B25" s="233" t="s">
        <v>29</v>
      </c>
      <c r="C25" s="273">
        <v>0</v>
      </c>
      <c r="D25" s="274">
        <v>0</v>
      </c>
      <c r="E25" s="275">
        <v>0</v>
      </c>
      <c r="F25" s="274">
        <v>0</v>
      </c>
      <c r="G25" s="276">
        <v>0</v>
      </c>
      <c r="H25" s="90"/>
      <c r="I25" s="107" t="str">
        <f t="shared" si="0"/>
        <v>Sábado</v>
      </c>
      <c r="J25" s="107">
        <f t="shared" si="1"/>
        <v>0</v>
      </c>
      <c r="K25" s="162">
        <f t="shared" si="1"/>
        <v>0</v>
      </c>
      <c r="L25" s="107">
        <f t="shared" si="2"/>
        <v>0</v>
      </c>
      <c r="M25" s="108">
        <f t="shared" si="2"/>
        <v>0</v>
      </c>
      <c r="N25" s="107">
        <f t="shared" si="3"/>
        <v>0</v>
      </c>
      <c r="O25" s="108">
        <f t="shared" si="3"/>
        <v>0</v>
      </c>
      <c r="P25" s="107">
        <f t="shared" si="4"/>
        <v>0</v>
      </c>
      <c r="Q25" s="108">
        <f t="shared" si="4"/>
        <v>0</v>
      </c>
      <c r="R25" s="162">
        <f t="shared" si="5"/>
        <v>0</v>
      </c>
      <c r="S25" s="108">
        <f t="shared" si="5"/>
        <v>0</v>
      </c>
    </row>
    <row r="26" spans="1:19" ht="15.75" thickBot="1" x14ac:dyDescent="0.3">
      <c r="B26" s="234" t="s">
        <v>30</v>
      </c>
      <c r="C26" s="273">
        <v>0</v>
      </c>
      <c r="D26" s="274">
        <v>0</v>
      </c>
      <c r="E26" s="275">
        <v>0</v>
      </c>
      <c r="F26" s="274">
        <v>0</v>
      </c>
      <c r="G26" s="276">
        <v>0</v>
      </c>
      <c r="H26" s="90"/>
      <c r="I26" s="113" t="str">
        <f t="shared" si="0"/>
        <v>Domingo</v>
      </c>
      <c r="J26" s="113">
        <f t="shared" si="1"/>
        <v>0</v>
      </c>
      <c r="K26" s="163">
        <f t="shared" si="1"/>
        <v>0</v>
      </c>
      <c r="L26" s="113">
        <f t="shared" si="2"/>
        <v>0</v>
      </c>
      <c r="M26" s="114">
        <f t="shared" si="2"/>
        <v>0</v>
      </c>
      <c r="N26" s="113">
        <f t="shared" si="3"/>
        <v>0</v>
      </c>
      <c r="O26" s="114">
        <f t="shared" si="3"/>
        <v>0</v>
      </c>
      <c r="P26" s="113">
        <f t="shared" si="4"/>
        <v>0</v>
      </c>
      <c r="Q26" s="114">
        <f t="shared" si="4"/>
        <v>0</v>
      </c>
      <c r="R26" s="163">
        <f t="shared" si="5"/>
        <v>0</v>
      </c>
      <c r="S26" s="114">
        <f t="shared" si="5"/>
        <v>0</v>
      </c>
    </row>
    <row r="27" spans="1:19" x14ac:dyDescent="0.25">
      <c r="B27" s="234" t="s">
        <v>31</v>
      </c>
      <c r="C27" s="273">
        <v>0</v>
      </c>
      <c r="D27" s="274">
        <v>0</v>
      </c>
      <c r="E27" s="275">
        <v>0</v>
      </c>
      <c r="F27" s="274">
        <v>0</v>
      </c>
      <c r="G27" s="276">
        <v>0</v>
      </c>
      <c r="H27" s="90"/>
    </row>
    <row r="28" spans="1:19" x14ac:dyDescent="0.25">
      <c r="B28" s="234" t="s">
        <v>32</v>
      </c>
      <c r="C28" s="273">
        <v>0</v>
      </c>
      <c r="D28" s="274">
        <v>0</v>
      </c>
      <c r="E28" s="275">
        <v>0</v>
      </c>
      <c r="F28" s="274">
        <v>0</v>
      </c>
      <c r="G28" s="276">
        <v>0</v>
      </c>
      <c r="H28" s="90"/>
    </row>
    <row r="29" spans="1:19" x14ac:dyDescent="0.25">
      <c r="B29" s="234" t="s">
        <v>33</v>
      </c>
      <c r="C29" s="273">
        <v>0</v>
      </c>
      <c r="D29" s="274">
        <v>0</v>
      </c>
      <c r="E29" s="275">
        <v>0</v>
      </c>
      <c r="F29" s="274">
        <v>0</v>
      </c>
      <c r="G29" s="276">
        <v>0</v>
      </c>
      <c r="H29" s="90"/>
    </row>
    <row r="30" spans="1:19" x14ac:dyDescent="0.25">
      <c r="B30" s="234" t="s">
        <v>34</v>
      </c>
      <c r="C30" s="273">
        <v>0</v>
      </c>
      <c r="D30" s="274">
        <v>0</v>
      </c>
      <c r="E30" s="275">
        <v>0</v>
      </c>
      <c r="F30" s="274">
        <v>0</v>
      </c>
      <c r="G30" s="276">
        <v>0</v>
      </c>
      <c r="H30" s="90"/>
    </row>
    <row r="31" spans="1:19" ht="15.75" thickBot="1" x14ac:dyDescent="0.3">
      <c r="A31" s="83"/>
      <c r="B31" s="235" t="s">
        <v>35</v>
      </c>
      <c r="C31" s="273">
        <v>0</v>
      </c>
      <c r="D31" s="274">
        <v>0</v>
      </c>
      <c r="E31" s="275">
        <v>0</v>
      </c>
      <c r="F31" s="274">
        <v>0</v>
      </c>
      <c r="G31" s="276">
        <v>0</v>
      </c>
      <c r="H31" s="90"/>
    </row>
    <row r="32" spans="1:19" ht="15.75" x14ac:dyDescent="0.25">
      <c r="A32" s="81" t="s">
        <v>23</v>
      </c>
      <c r="B32" s="231" t="s">
        <v>29</v>
      </c>
      <c r="C32" s="273">
        <v>0</v>
      </c>
      <c r="D32" s="274">
        <v>0</v>
      </c>
      <c r="E32" s="275">
        <v>0</v>
      </c>
      <c r="F32" s="274">
        <v>0</v>
      </c>
      <c r="G32" s="276">
        <v>0</v>
      </c>
      <c r="H32" s="90"/>
    </row>
    <row r="33" spans="1:8" x14ac:dyDescent="0.25">
      <c r="B33" s="232" t="s">
        <v>30</v>
      </c>
      <c r="C33" s="273">
        <v>0</v>
      </c>
      <c r="D33" s="274">
        <v>0</v>
      </c>
      <c r="E33" s="275">
        <v>0</v>
      </c>
      <c r="F33" s="274">
        <v>0</v>
      </c>
      <c r="G33" s="276">
        <v>0</v>
      </c>
      <c r="H33" s="90"/>
    </row>
    <row r="34" spans="1:8" x14ac:dyDescent="0.25">
      <c r="B34" s="232" t="s">
        <v>31</v>
      </c>
      <c r="C34" s="273">
        <v>0</v>
      </c>
      <c r="D34" s="274">
        <v>0</v>
      </c>
      <c r="E34" s="275">
        <v>0</v>
      </c>
      <c r="F34" s="274">
        <v>0</v>
      </c>
      <c r="G34" s="276">
        <v>0</v>
      </c>
      <c r="H34" s="90"/>
    </row>
    <row r="35" spans="1:8" x14ac:dyDescent="0.25">
      <c r="B35" s="232" t="s">
        <v>32</v>
      </c>
      <c r="C35" s="273">
        <v>0</v>
      </c>
      <c r="D35" s="274">
        <v>0</v>
      </c>
      <c r="E35" s="275">
        <v>0</v>
      </c>
      <c r="F35" s="274">
        <v>0</v>
      </c>
      <c r="G35" s="276">
        <v>0</v>
      </c>
      <c r="H35" s="90"/>
    </row>
    <row r="36" spans="1:8" x14ac:dyDescent="0.25">
      <c r="B36" s="232" t="s">
        <v>33</v>
      </c>
      <c r="C36" s="273">
        <v>0</v>
      </c>
      <c r="D36" s="274">
        <v>0</v>
      </c>
      <c r="E36" s="275">
        <v>0</v>
      </c>
      <c r="F36" s="274">
        <v>0</v>
      </c>
      <c r="G36" s="276">
        <v>0</v>
      </c>
      <c r="H36" s="90"/>
    </row>
    <row r="37" spans="1:8" x14ac:dyDescent="0.25">
      <c r="B37" s="232" t="s">
        <v>34</v>
      </c>
      <c r="C37" s="273">
        <v>0</v>
      </c>
      <c r="D37" s="274">
        <v>0</v>
      </c>
      <c r="E37" s="275">
        <v>0</v>
      </c>
      <c r="F37" s="274">
        <v>0</v>
      </c>
      <c r="G37" s="276">
        <v>0</v>
      </c>
      <c r="H37" s="90"/>
    </row>
    <row r="38" spans="1:8" ht="15.75" thickBot="1" x14ac:dyDescent="0.3">
      <c r="A38" s="83"/>
      <c r="B38" s="232" t="s">
        <v>35</v>
      </c>
      <c r="C38" s="273">
        <v>0</v>
      </c>
      <c r="D38" s="274">
        <v>0</v>
      </c>
      <c r="E38" s="275">
        <v>0</v>
      </c>
      <c r="F38" s="274">
        <v>0</v>
      </c>
      <c r="G38" s="276">
        <v>0</v>
      </c>
      <c r="H38" s="90"/>
    </row>
    <row r="39" spans="1:8" ht="15.75" x14ac:dyDescent="0.25">
      <c r="A39" s="81" t="s">
        <v>24</v>
      </c>
      <c r="B39" s="233" t="s">
        <v>29</v>
      </c>
      <c r="C39" s="273">
        <v>0</v>
      </c>
      <c r="D39" s="274">
        <v>0</v>
      </c>
      <c r="E39" s="275">
        <v>0</v>
      </c>
      <c r="F39" s="274">
        <v>0</v>
      </c>
      <c r="G39" s="276">
        <v>0</v>
      </c>
      <c r="H39" s="90"/>
    </row>
    <row r="40" spans="1:8" x14ac:dyDescent="0.25">
      <c r="B40" s="234" t="s">
        <v>30</v>
      </c>
      <c r="C40" s="273">
        <v>0</v>
      </c>
      <c r="D40" s="274">
        <v>0</v>
      </c>
      <c r="E40" s="275">
        <v>0</v>
      </c>
      <c r="F40" s="274">
        <v>0</v>
      </c>
      <c r="G40" s="276">
        <v>0</v>
      </c>
      <c r="H40" s="90"/>
    </row>
    <row r="41" spans="1:8" x14ac:dyDescent="0.25">
      <c r="B41" s="234" t="s">
        <v>31</v>
      </c>
      <c r="C41" s="273">
        <v>0</v>
      </c>
      <c r="D41" s="274">
        <v>0</v>
      </c>
      <c r="E41" s="275">
        <v>0</v>
      </c>
      <c r="F41" s="274">
        <v>0</v>
      </c>
      <c r="G41" s="276">
        <v>0</v>
      </c>
      <c r="H41" s="90"/>
    </row>
    <row r="42" spans="1:8" x14ac:dyDescent="0.25">
      <c r="B42" s="234" t="s">
        <v>32</v>
      </c>
      <c r="C42" s="273">
        <v>0</v>
      </c>
      <c r="D42" s="274">
        <v>0</v>
      </c>
      <c r="E42" s="275">
        <v>0</v>
      </c>
      <c r="F42" s="274">
        <v>0</v>
      </c>
      <c r="G42" s="276">
        <v>0</v>
      </c>
      <c r="H42" s="90"/>
    </row>
    <row r="43" spans="1:8" x14ac:dyDescent="0.25">
      <c r="B43" s="234" t="s">
        <v>33</v>
      </c>
      <c r="C43" s="273">
        <v>0</v>
      </c>
      <c r="D43" s="274">
        <v>0</v>
      </c>
      <c r="E43" s="275">
        <v>0</v>
      </c>
      <c r="F43" s="274">
        <v>0</v>
      </c>
      <c r="G43" s="276">
        <v>0</v>
      </c>
      <c r="H43" s="90"/>
    </row>
    <row r="44" spans="1:8" x14ac:dyDescent="0.25">
      <c r="B44" s="234" t="s">
        <v>34</v>
      </c>
      <c r="C44" s="273">
        <v>0</v>
      </c>
      <c r="D44" s="274">
        <v>0</v>
      </c>
      <c r="E44" s="275">
        <v>0</v>
      </c>
      <c r="F44" s="274">
        <v>0</v>
      </c>
      <c r="G44" s="276">
        <v>0</v>
      </c>
      <c r="H44" s="90"/>
    </row>
    <row r="45" spans="1:8" ht="15.75" thickBot="1" x14ac:dyDescent="0.3">
      <c r="A45" s="83"/>
      <c r="B45" s="235" t="s">
        <v>35</v>
      </c>
      <c r="C45" s="273">
        <v>0</v>
      </c>
      <c r="D45" s="274">
        <v>0</v>
      </c>
      <c r="E45" s="275">
        <v>0</v>
      </c>
      <c r="F45" s="274">
        <v>0</v>
      </c>
      <c r="G45" s="276">
        <v>0</v>
      </c>
      <c r="H45" s="90"/>
    </row>
    <row r="46" spans="1:8" ht="15.75" x14ac:dyDescent="0.25">
      <c r="A46" s="81" t="s">
        <v>25</v>
      </c>
      <c r="B46" s="231" t="s">
        <v>29</v>
      </c>
      <c r="C46" s="273">
        <v>0</v>
      </c>
      <c r="D46" s="274">
        <v>0</v>
      </c>
      <c r="E46" s="275">
        <v>0</v>
      </c>
      <c r="F46" s="274">
        <v>0</v>
      </c>
      <c r="G46" s="276">
        <v>0</v>
      </c>
      <c r="H46" s="90"/>
    </row>
    <row r="47" spans="1:8" x14ac:dyDescent="0.25">
      <c r="B47" s="232" t="s">
        <v>30</v>
      </c>
      <c r="C47" s="273">
        <v>0</v>
      </c>
      <c r="D47" s="274">
        <v>0</v>
      </c>
      <c r="E47" s="275">
        <v>0</v>
      </c>
      <c r="F47" s="274">
        <v>0</v>
      </c>
      <c r="G47" s="276">
        <v>0</v>
      </c>
      <c r="H47" s="90"/>
    </row>
    <row r="48" spans="1:8" x14ac:dyDescent="0.25">
      <c r="B48" s="232" t="s">
        <v>31</v>
      </c>
      <c r="C48" s="273">
        <v>0</v>
      </c>
      <c r="D48" s="274">
        <v>0</v>
      </c>
      <c r="E48" s="275">
        <v>0</v>
      </c>
      <c r="F48" s="274">
        <v>0</v>
      </c>
      <c r="G48" s="276">
        <v>0</v>
      </c>
      <c r="H48" s="90"/>
    </row>
    <row r="49" spans="1:9" x14ac:dyDescent="0.25">
      <c r="B49" s="232" t="s">
        <v>32</v>
      </c>
      <c r="C49" s="273">
        <v>0</v>
      </c>
      <c r="D49" s="274">
        <v>0</v>
      </c>
      <c r="E49" s="275">
        <v>0</v>
      </c>
      <c r="F49" s="274">
        <v>0</v>
      </c>
      <c r="G49" s="276">
        <v>0</v>
      </c>
      <c r="H49" s="90"/>
    </row>
    <row r="50" spans="1:9" x14ac:dyDescent="0.25">
      <c r="B50" s="232" t="s">
        <v>33</v>
      </c>
      <c r="C50" s="273">
        <v>0</v>
      </c>
      <c r="D50" s="274">
        <v>0</v>
      </c>
      <c r="E50" s="275">
        <v>0</v>
      </c>
      <c r="F50" s="274">
        <v>0</v>
      </c>
      <c r="G50" s="276">
        <v>0</v>
      </c>
      <c r="H50" s="90"/>
    </row>
    <row r="51" spans="1:9" x14ac:dyDescent="0.25">
      <c r="B51" s="232" t="s">
        <v>34</v>
      </c>
      <c r="C51" s="273">
        <v>0</v>
      </c>
      <c r="D51" s="274">
        <v>0</v>
      </c>
      <c r="E51" s="275">
        <v>0</v>
      </c>
      <c r="F51" s="274">
        <v>0</v>
      </c>
      <c r="G51" s="276">
        <v>0</v>
      </c>
      <c r="H51" s="90"/>
    </row>
    <row r="52" spans="1:9" ht="15.75" thickBot="1" x14ac:dyDescent="0.3">
      <c r="A52" s="83"/>
      <c r="B52" s="232" t="s">
        <v>35</v>
      </c>
      <c r="C52" s="273">
        <v>0</v>
      </c>
      <c r="D52" s="274">
        <v>0</v>
      </c>
      <c r="E52" s="275">
        <v>0</v>
      </c>
      <c r="F52" s="274">
        <v>0</v>
      </c>
      <c r="G52" s="276">
        <v>0</v>
      </c>
      <c r="H52" s="90"/>
    </row>
    <row r="53" spans="1:9" ht="15.75" x14ac:dyDescent="0.25">
      <c r="A53" s="81" t="s">
        <v>107</v>
      </c>
      <c r="B53" s="233" t="s">
        <v>29</v>
      </c>
      <c r="C53" s="273">
        <v>0</v>
      </c>
      <c r="D53" s="274">
        <v>0</v>
      </c>
      <c r="E53" s="275">
        <v>0</v>
      </c>
      <c r="F53" s="274">
        <v>0</v>
      </c>
      <c r="G53" s="276">
        <v>0</v>
      </c>
      <c r="H53" s="90"/>
    </row>
    <row r="54" spans="1:9" x14ac:dyDescent="0.25">
      <c r="A54" s="82"/>
      <c r="B54" s="234" t="s">
        <v>30</v>
      </c>
      <c r="C54" s="273">
        <v>0</v>
      </c>
      <c r="D54" s="274">
        <v>0</v>
      </c>
      <c r="E54" s="275">
        <v>0</v>
      </c>
      <c r="F54" s="274">
        <v>0</v>
      </c>
      <c r="G54" s="276">
        <v>0</v>
      </c>
      <c r="H54" s="90"/>
    </row>
    <row r="55" spans="1:9" x14ac:dyDescent="0.25">
      <c r="B55" s="234" t="s">
        <v>31</v>
      </c>
      <c r="C55" s="273">
        <v>0</v>
      </c>
      <c r="D55" s="274">
        <v>0</v>
      </c>
      <c r="E55" s="275">
        <v>0</v>
      </c>
      <c r="F55" s="274">
        <v>0</v>
      </c>
      <c r="G55" s="276">
        <v>0</v>
      </c>
      <c r="H55" s="90"/>
    </row>
    <row r="56" spans="1:9" x14ac:dyDescent="0.25">
      <c r="B56" s="234" t="s">
        <v>32</v>
      </c>
      <c r="C56" s="273">
        <v>0</v>
      </c>
      <c r="D56" s="274">
        <v>0</v>
      </c>
      <c r="E56" s="275">
        <v>0</v>
      </c>
      <c r="F56" s="274">
        <v>0</v>
      </c>
      <c r="G56" s="276">
        <v>0</v>
      </c>
      <c r="H56" s="90"/>
    </row>
    <row r="57" spans="1:9" x14ac:dyDescent="0.25">
      <c r="B57" s="234" t="s">
        <v>33</v>
      </c>
      <c r="C57" s="273">
        <v>0</v>
      </c>
      <c r="D57" s="274">
        <v>0</v>
      </c>
      <c r="E57" s="275">
        <v>0</v>
      </c>
      <c r="F57" s="274">
        <v>0</v>
      </c>
      <c r="G57" s="276">
        <v>0</v>
      </c>
      <c r="H57" s="90"/>
    </row>
    <row r="58" spans="1:9" x14ac:dyDescent="0.25">
      <c r="B58" s="234" t="s">
        <v>34</v>
      </c>
      <c r="C58" s="273">
        <v>0</v>
      </c>
      <c r="D58" s="274">
        <v>0</v>
      </c>
      <c r="E58" s="275">
        <v>0</v>
      </c>
      <c r="F58" s="274">
        <v>0</v>
      </c>
      <c r="G58" s="276">
        <v>0</v>
      </c>
      <c r="H58" s="90"/>
    </row>
    <row r="59" spans="1:9" ht="15.75" thickBot="1" x14ac:dyDescent="0.3">
      <c r="A59" s="83"/>
      <c r="B59" s="259" t="s">
        <v>35</v>
      </c>
      <c r="C59" s="277">
        <v>0</v>
      </c>
      <c r="D59" s="278">
        <v>0</v>
      </c>
      <c r="E59" s="279">
        <v>0</v>
      </c>
      <c r="F59" s="278">
        <v>0</v>
      </c>
      <c r="G59" s="280">
        <v>0</v>
      </c>
      <c r="H59" s="90"/>
    </row>
    <row r="62" spans="1:9" ht="19.5" thickBot="1" x14ac:dyDescent="0.35">
      <c r="A62" s="53" t="str">
        <f>UPPER(C17)</f>
        <v>PRODUCTO 1</v>
      </c>
      <c r="B62" s="105"/>
      <c r="C62" s="106" t="s">
        <v>28</v>
      </c>
      <c r="H62" s="100" t="s">
        <v>17</v>
      </c>
    </row>
    <row r="63" spans="1:9" ht="16.5" thickBot="1" x14ac:dyDescent="0.3">
      <c r="A63" s="62" t="s">
        <v>0</v>
      </c>
      <c r="B63" s="101" t="s">
        <v>44</v>
      </c>
      <c r="C63" s="102" t="s">
        <v>40</v>
      </c>
      <c r="D63" s="102" t="s">
        <v>39</v>
      </c>
      <c r="E63" s="102" t="s">
        <v>38</v>
      </c>
      <c r="F63" s="102" t="s">
        <v>37</v>
      </c>
      <c r="G63" s="103" t="s">
        <v>36</v>
      </c>
      <c r="H63" s="85" t="s">
        <v>41</v>
      </c>
      <c r="I63" s="99" t="s">
        <v>42</v>
      </c>
    </row>
    <row r="64" spans="1:9" x14ac:dyDescent="0.25">
      <c r="A64" s="28" t="s">
        <v>29</v>
      </c>
      <c r="B64" s="23">
        <f t="shared" ref="B64:B70" si="6">C18</f>
        <v>0</v>
      </c>
      <c r="C64" s="23">
        <f t="shared" ref="C64:C70" si="7">C25</f>
        <v>0</v>
      </c>
      <c r="D64" s="23">
        <f t="shared" ref="D64:D70" si="8">C32</f>
        <v>0</v>
      </c>
      <c r="E64" s="23">
        <f t="shared" ref="E64:E70" si="9">C39</f>
        <v>0</v>
      </c>
      <c r="F64" s="23">
        <f t="shared" ref="F64:F70" si="10">C46</f>
        <v>0</v>
      </c>
      <c r="G64" s="23">
        <f t="shared" ref="G64:G70" si="11">C53</f>
        <v>0</v>
      </c>
      <c r="H64" s="107">
        <f>B89</f>
        <v>0</v>
      </c>
      <c r="I64" s="108">
        <f>C89</f>
        <v>0</v>
      </c>
    </row>
    <row r="65" spans="1:41" x14ac:dyDescent="0.25">
      <c r="A65" s="28" t="s">
        <v>30</v>
      </c>
      <c r="B65" s="23">
        <f t="shared" si="6"/>
        <v>0</v>
      </c>
      <c r="C65" s="23">
        <f t="shared" si="7"/>
        <v>0</v>
      </c>
      <c r="D65" s="23">
        <f t="shared" si="8"/>
        <v>0</v>
      </c>
      <c r="E65" s="23">
        <f t="shared" si="9"/>
        <v>0</v>
      </c>
      <c r="F65" s="23">
        <f t="shared" si="10"/>
        <v>0</v>
      </c>
      <c r="G65" s="23">
        <f t="shared" si="11"/>
        <v>0</v>
      </c>
      <c r="H65" s="107">
        <f>H89</f>
        <v>0</v>
      </c>
      <c r="I65" s="108">
        <f>I89</f>
        <v>0</v>
      </c>
    </row>
    <row r="66" spans="1:41" x14ac:dyDescent="0.25">
      <c r="A66" s="28" t="s">
        <v>31</v>
      </c>
      <c r="B66" s="23">
        <f t="shared" si="6"/>
        <v>0</v>
      </c>
      <c r="C66" s="23">
        <f t="shared" si="7"/>
        <v>0</v>
      </c>
      <c r="D66" s="23">
        <f t="shared" si="8"/>
        <v>0</v>
      </c>
      <c r="E66" s="23">
        <f t="shared" si="9"/>
        <v>0</v>
      </c>
      <c r="F66" s="23">
        <f t="shared" si="10"/>
        <v>0</v>
      </c>
      <c r="G66" s="23">
        <f t="shared" si="11"/>
        <v>0</v>
      </c>
      <c r="H66" s="107">
        <f>N89</f>
        <v>0</v>
      </c>
      <c r="I66" s="108">
        <f>O89</f>
        <v>0</v>
      </c>
    </row>
    <row r="67" spans="1:41" x14ac:dyDescent="0.25">
      <c r="A67" s="28" t="s">
        <v>32</v>
      </c>
      <c r="B67" s="23">
        <f t="shared" si="6"/>
        <v>0</v>
      </c>
      <c r="C67" s="23">
        <f t="shared" si="7"/>
        <v>0</v>
      </c>
      <c r="D67" s="23">
        <f t="shared" si="8"/>
        <v>0</v>
      </c>
      <c r="E67" s="23">
        <f t="shared" si="9"/>
        <v>0</v>
      </c>
      <c r="F67" s="23">
        <f t="shared" si="10"/>
        <v>0</v>
      </c>
      <c r="G67" s="23">
        <f t="shared" si="11"/>
        <v>0</v>
      </c>
      <c r="H67" s="107">
        <f>T89</f>
        <v>0</v>
      </c>
      <c r="I67" s="108">
        <f>U89</f>
        <v>0</v>
      </c>
    </row>
    <row r="68" spans="1:41" x14ac:dyDescent="0.25">
      <c r="A68" s="28" t="s">
        <v>33</v>
      </c>
      <c r="B68" s="23">
        <f t="shared" si="6"/>
        <v>0</v>
      </c>
      <c r="C68" s="23">
        <f t="shared" si="7"/>
        <v>0</v>
      </c>
      <c r="D68" s="23">
        <f t="shared" si="8"/>
        <v>0</v>
      </c>
      <c r="E68" s="23">
        <f t="shared" si="9"/>
        <v>0</v>
      </c>
      <c r="F68" s="23">
        <f t="shared" si="10"/>
        <v>0</v>
      </c>
      <c r="G68" s="23">
        <f t="shared" si="11"/>
        <v>0</v>
      </c>
      <c r="H68" s="107">
        <f>Z89</f>
        <v>0</v>
      </c>
      <c r="I68" s="108">
        <f>AA89</f>
        <v>0</v>
      </c>
    </row>
    <row r="69" spans="1:41" x14ac:dyDescent="0.25">
      <c r="A69" s="28" t="s">
        <v>34</v>
      </c>
      <c r="B69" s="23">
        <f t="shared" si="6"/>
        <v>0</v>
      </c>
      <c r="C69" s="23">
        <f t="shared" si="7"/>
        <v>0</v>
      </c>
      <c r="D69" s="23">
        <f t="shared" si="8"/>
        <v>0</v>
      </c>
      <c r="E69" s="23">
        <f t="shared" si="9"/>
        <v>0</v>
      </c>
      <c r="F69" s="23">
        <f t="shared" si="10"/>
        <v>0</v>
      </c>
      <c r="G69" s="23">
        <f t="shared" si="11"/>
        <v>0</v>
      </c>
      <c r="H69" s="107">
        <f>AF89</f>
        <v>0</v>
      </c>
      <c r="I69" s="108">
        <f>AG89</f>
        <v>0</v>
      </c>
    </row>
    <row r="70" spans="1:41" ht="15.75" thickBot="1" x14ac:dyDescent="0.3">
      <c r="A70" s="24" t="s">
        <v>35</v>
      </c>
      <c r="B70" s="26">
        <f t="shared" si="6"/>
        <v>0</v>
      </c>
      <c r="C70" s="26">
        <f t="shared" si="7"/>
        <v>0</v>
      </c>
      <c r="D70" s="26">
        <f t="shared" si="8"/>
        <v>0</v>
      </c>
      <c r="E70" s="26">
        <f t="shared" si="9"/>
        <v>0</v>
      </c>
      <c r="F70" s="26">
        <f t="shared" si="10"/>
        <v>0</v>
      </c>
      <c r="G70" s="26">
        <f t="shared" si="11"/>
        <v>0</v>
      </c>
      <c r="H70" s="113">
        <f>AL89</f>
        <v>0</v>
      </c>
      <c r="I70" s="114">
        <f>AM89</f>
        <v>0</v>
      </c>
    </row>
    <row r="72" spans="1:41" ht="15.75" thickBot="1" x14ac:dyDescent="0.3"/>
    <row r="73" spans="1:41" ht="17.25" customHeight="1" thickBot="1" x14ac:dyDescent="0.3">
      <c r="A73" s="109" t="s">
        <v>0</v>
      </c>
      <c r="B73" s="63" t="s">
        <v>43</v>
      </c>
      <c r="C73" s="63" t="s">
        <v>1</v>
      </c>
      <c r="D73" s="63" t="s">
        <v>2</v>
      </c>
      <c r="E73" s="64" t="s">
        <v>3</v>
      </c>
      <c r="G73" s="109" t="s">
        <v>0</v>
      </c>
      <c r="H73" s="63" t="s">
        <v>43</v>
      </c>
      <c r="I73" s="63" t="s">
        <v>1</v>
      </c>
      <c r="J73" s="63" t="s">
        <v>2</v>
      </c>
      <c r="K73" s="64" t="s">
        <v>3</v>
      </c>
      <c r="M73" s="109" t="s">
        <v>0</v>
      </c>
      <c r="N73" s="63" t="s">
        <v>43</v>
      </c>
      <c r="O73" s="63" t="s">
        <v>1</v>
      </c>
      <c r="P73" s="63" t="s">
        <v>2</v>
      </c>
      <c r="Q73" s="64" t="s">
        <v>3</v>
      </c>
      <c r="S73" s="109" t="s">
        <v>0</v>
      </c>
      <c r="T73" s="63" t="s">
        <v>43</v>
      </c>
      <c r="U73" s="63" t="s">
        <v>1</v>
      </c>
      <c r="V73" s="63" t="s">
        <v>2</v>
      </c>
      <c r="W73" s="64" t="s">
        <v>3</v>
      </c>
      <c r="Y73" s="109" t="s">
        <v>0</v>
      </c>
      <c r="Z73" s="63" t="s">
        <v>43</v>
      </c>
      <c r="AA73" s="63" t="s">
        <v>1</v>
      </c>
      <c r="AB73" s="63" t="s">
        <v>2</v>
      </c>
      <c r="AC73" s="64" t="s">
        <v>3</v>
      </c>
      <c r="AE73" s="109" t="s">
        <v>0</v>
      </c>
      <c r="AF73" s="63" t="s">
        <v>43</v>
      </c>
      <c r="AG73" s="63" t="s">
        <v>1</v>
      </c>
      <c r="AH73" s="63" t="s">
        <v>2</v>
      </c>
      <c r="AI73" s="64" t="s">
        <v>3</v>
      </c>
      <c r="AK73" s="109" t="s">
        <v>0</v>
      </c>
      <c r="AL73" s="63" t="s">
        <v>43</v>
      </c>
      <c r="AM73" s="63" t="s">
        <v>1</v>
      </c>
      <c r="AN73" s="63" t="s">
        <v>2</v>
      </c>
      <c r="AO73" s="64" t="s">
        <v>3</v>
      </c>
    </row>
    <row r="74" spans="1:41" x14ac:dyDescent="0.25">
      <c r="A74" s="110" t="str">
        <f>CONCATENATE($A$64," #6")</f>
        <v>Lunes #6</v>
      </c>
      <c r="B74" s="4">
        <v>1</v>
      </c>
      <c r="C74" s="23">
        <f>B64</f>
        <v>0</v>
      </c>
      <c r="D74" s="23">
        <f>C74^2</f>
        <v>0</v>
      </c>
      <c r="E74" s="29">
        <f>B74*C74</f>
        <v>0</v>
      </c>
      <c r="G74" s="110" t="str">
        <f>CONCATENATE($A$65," #6")</f>
        <v>Martes #6</v>
      </c>
      <c r="H74" s="4">
        <v>1</v>
      </c>
      <c r="I74" s="23">
        <f>B65</f>
        <v>0</v>
      </c>
      <c r="J74" s="23">
        <f>I74^2</f>
        <v>0</v>
      </c>
      <c r="K74" s="29">
        <f>H74*I74</f>
        <v>0</v>
      </c>
      <c r="M74" s="110" t="str">
        <f>CONCATENATE($A$66," #6")</f>
        <v>Miércoles #6</v>
      </c>
      <c r="N74" s="4">
        <v>1</v>
      </c>
      <c r="O74" s="23">
        <f>B66</f>
        <v>0</v>
      </c>
      <c r="P74" s="23">
        <f>O74^2</f>
        <v>0</v>
      </c>
      <c r="Q74" s="29">
        <f>N74*O74</f>
        <v>0</v>
      </c>
      <c r="S74" s="110" t="str">
        <f>CONCATENATE($A$67," #6")</f>
        <v>Jueves #6</v>
      </c>
      <c r="T74" s="4">
        <v>1</v>
      </c>
      <c r="U74" s="23">
        <f>B67</f>
        <v>0</v>
      </c>
      <c r="V74" s="23">
        <f>U74^2</f>
        <v>0</v>
      </c>
      <c r="W74" s="29">
        <f>T74*U74</f>
        <v>0</v>
      </c>
      <c r="Y74" s="110" t="str">
        <f>CONCATENATE($A$68," #6")</f>
        <v>Viernes #6</v>
      </c>
      <c r="Z74" s="4">
        <v>1</v>
      </c>
      <c r="AA74" s="23">
        <f>B68</f>
        <v>0</v>
      </c>
      <c r="AB74" s="23">
        <f>AA74^2</f>
        <v>0</v>
      </c>
      <c r="AC74" s="29">
        <f>Z74*AA74</f>
        <v>0</v>
      </c>
      <c r="AE74" s="110" t="str">
        <f>CONCATENATE($A$69," #6")</f>
        <v>Sábado #6</v>
      </c>
      <c r="AF74" s="4">
        <v>1</v>
      </c>
      <c r="AG74" s="23">
        <f>B69</f>
        <v>0</v>
      </c>
      <c r="AH74" s="23">
        <f>AG74^2</f>
        <v>0</v>
      </c>
      <c r="AI74" s="29">
        <f>AF74*AG74</f>
        <v>0</v>
      </c>
      <c r="AK74" s="110" t="str">
        <f>CONCATENATE($A$70," #6")</f>
        <v>Domingo #6</v>
      </c>
      <c r="AL74" s="4">
        <v>1</v>
      </c>
      <c r="AM74" s="23">
        <f>B70</f>
        <v>0</v>
      </c>
      <c r="AN74" s="23">
        <f>AM74^2</f>
        <v>0</v>
      </c>
      <c r="AO74" s="29">
        <f>AL74*AM74</f>
        <v>0</v>
      </c>
    </row>
    <row r="75" spans="1:41" x14ac:dyDescent="0.25">
      <c r="A75" s="110" t="str">
        <f>CONCATENATE($A$64," #5")</f>
        <v>Lunes #5</v>
      </c>
      <c r="B75" s="4">
        <v>2</v>
      </c>
      <c r="C75" s="23">
        <f>C64</f>
        <v>0</v>
      </c>
      <c r="D75" s="23">
        <f t="shared" ref="D75:D79" si="12">C75^2</f>
        <v>0</v>
      </c>
      <c r="E75" s="29">
        <f t="shared" ref="E75:E79" si="13">B75*C75</f>
        <v>0</v>
      </c>
      <c r="G75" s="110" t="str">
        <f>CONCATENATE($A$65," #5")</f>
        <v>Martes #5</v>
      </c>
      <c r="H75" s="4">
        <v>2</v>
      </c>
      <c r="I75" s="23">
        <f>C65</f>
        <v>0</v>
      </c>
      <c r="J75" s="23">
        <f t="shared" ref="J75:J79" si="14">I75^2</f>
        <v>0</v>
      </c>
      <c r="K75" s="29">
        <f t="shared" ref="K75:K79" si="15">H75*I75</f>
        <v>0</v>
      </c>
      <c r="M75" s="110" t="str">
        <f>CONCATENATE($A$66," #5")</f>
        <v>Miércoles #5</v>
      </c>
      <c r="N75" s="4">
        <v>2</v>
      </c>
      <c r="O75" s="23">
        <f>C66</f>
        <v>0</v>
      </c>
      <c r="P75" s="23">
        <f t="shared" ref="P75:P79" si="16">O75^2</f>
        <v>0</v>
      </c>
      <c r="Q75" s="29">
        <f t="shared" ref="Q75:Q79" si="17">N75*O75</f>
        <v>0</v>
      </c>
      <c r="S75" s="110" t="str">
        <f>CONCATENATE($A$67," #5")</f>
        <v>Jueves #5</v>
      </c>
      <c r="T75" s="4">
        <v>2</v>
      </c>
      <c r="U75" s="23">
        <f>C67</f>
        <v>0</v>
      </c>
      <c r="V75" s="23">
        <f t="shared" ref="V75:V79" si="18">U75^2</f>
        <v>0</v>
      </c>
      <c r="W75" s="29">
        <f t="shared" ref="W75:W79" si="19">T75*U75</f>
        <v>0</v>
      </c>
      <c r="Y75" s="110" t="str">
        <f>CONCATENATE($A$68," #5")</f>
        <v>Viernes #5</v>
      </c>
      <c r="Z75" s="4">
        <v>2</v>
      </c>
      <c r="AA75" s="23">
        <f>C68</f>
        <v>0</v>
      </c>
      <c r="AB75" s="23">
        <f t="shared" ref="AB75:AB79" si="20">AA75^2</f>
        <v>0</v>
      </c>
      <c r="AC75" s="29">
        <f t="shared" ref="AC75:AC79" si="21">Z75*AA75</f>
        <v>0</v>
      </c>
      <c r="AE75" s="110" t="str">
        <f>CONCATENATE($A$69," #5")</f>
        <v>Sábado #5</v>
      </c>
      <c r="AF75" s="4">
        <v>2</v>
      </c>
      <c r="AG75" s="23">
        <f>C69</f>
        <v>0</v>
      </c>
      <c r="AH75" s="23">
        <f t="shared" ref="AH75:AH79" si="22">AG75^2</f>
        <v>0</v>
      </c>
      <c r="AI75" s="29">
        <f t="shared" ref="AI75:AI79" si="23">AF75*AG75</f>
        <v>0</v>
      </c>
      <c r="AK75" s="110" t="str">
        <f>CONCATENATE($A$70," #5")</f>
        <v>Domingo #5</v>
      </c>
      <c r="AL75" s="4">
        <v>2</v>
      </c>
      <c r="AM75" s="23">
        <f>C70</f>
        <v>0</v>
      </c>
      <c r="AN75" s="23">
        <f t="shared" ref="AN75:AN79" si="24">AM75^2</f>
        <v>0</v>
      </c>
      <c r="AO75" s="29">
        <f t="shared" ref="AO75:AO79" si="25">AL75*AM75</f>
        <v>0</v>
      </c>
    </row>
    <row r="76" spans="1:41" x14ac:dyDescent="0.25">
      <c r="A76" s="110" t="str">
        <f>CONCATENATE($A$64," #4")</f>
        <v>Lunes #4</v>
      </c>
      <c r="B76" s="4">
        <v>3</v>
      </c>
      <c r="C76" s="23">
        <f>D64</f>
        <v>0</v>
      </c>
      <c r="D76" s="23">
        <f t="shared" si="12"/>
        <v>0</v>
      </c>
      <c r="E76" s="29">
        <f t="shared" si="13"/>
        <v>0</v>
      </c>
      <c r="G76" s="110" t="str">
        <f>CONCATENATE($A$65," #4")</f>
        <v>Martes #4</v>
      </c>
      <c r="H76" s="4">
        <v>3</v>
      </c>
      <c r="I76" s="23">
        <f>D65</f>
        <v>0</v>
      </c>
      <c r="J76" s="23">
        <f t="shared" si="14"/>
        <v>0</v>
      </c>
      <c r="K76" s="29">
        <f t="shared" si="15"/>
        <v>0</v>
      </c>
      <c r="M76" s="110" t="str">
        <f>CONCATENATE($A$66," #4")</f>
        <v>Miércoles #4</v>
      </c>
      <c r="N76" s="4">
        <v>3</v>
      </c>
      <c r="O76" s="23">
        <f>D66</f>
        <v>0</v>
      </c>
      <c r="P76" s="23">
        <f t="shared" si="16"/>
        <v>0</v>
      </c>
      <c r="Q76" s="29">
        <f t="shared" si="17"/>
        <v>0</v>
      </c>
      <c r="S76" s="110" t="str">
        <f>CONCATENATE($A$67," #4")</f>
        <v>Jueves #4</v>
      </c>
      <c r="T76" s="4">
        <v>3</v>
      </c>
      <c r="U76" s="23">
        <f>D67</f>
        <v>0</v>
      </c>
      <c r="V76" s="23">
        <f t="shared" si="18"/>
        <v>0</v>
      </c>
      <c r="W76" s="29">
        <f t="shared" si="19"/>
        <v>0</v>
      </c>
      <c r="Y76" s="110" t="str">
        <f>CONCATENATE($A$68," #4")</f>
        <v>Viernes #4</v>
      </c>
      <c r="Z76" s="4">
        <v>3</v>
      </c>
      <c r="AA76" s="23">
        <f>D68</f>
        <v>0</v>
      </c>
      <c r="AB76" s="23">
        <f t="shared" si="20"/>
        <v>0</v>
      </c>
      <c r="AC76" s="29">
        <f t="shared" si="21"/>
        <v>0</v>
      </c>
      <c r="AE76" s="110" t="str">
        <f>CONCATENATE($A$69," #4")</f>
        <v>Sábado #4</v>
      </c>
      <c r="AF76" s="4">
        <v>3</v>
      </c>
      <c r="AG76" s="23">
        <f>D69</f>
        <v>0</v>
      </c>
      <c r="AH76" s="23">
        <f t="shared" si="22"/>
        <v>0</v>
      </c>
      <c r="AI76" s="29">
        <f t="shared" si="23"/>
        <v>0</v>
      </c>
      <c r="AK76" s="110" t="str">
        <f>CONCATENATE($A$70," #4")</f>
        <v>Domingo #4</v>
      </c>
      <c r="AL76" s="4">
        <v>3</v>
      </c>
      <c r="AM76" s="23">
        <f>D70</f>
        <v>0</v>
      </c>
      <c r="AN76" s="23">
        <f t="shared" si="24"/>
        <v>0</v>
      </c>
      <c r="AO76" s="29">
        <f t="shared" si="25"/>
        <v>0</v>
      </c>
    </row>
    <row r="77" spans="1:41" x14ac:dyDescent="0.25">
      <c r="A77" s="110" t="str">
        <f>CONCATENATE($A$64," #3")</f>
        <v>Lunes #3</v>
      </c>
      <c r="B77" s="4">
        <v>4</v>
      </c>
      <c r="C77" s="23">
        <f>E64</f>
        <v>0</v>
      </c>
      <c r="D77" s="23">
        <f t="shared" si="12"/>
        <v>0</v>
      </c>
      <c r="E77" s="29">
        <f t="shared" si="13"/>
        <v>0</v>
      </c>
      <c r="G77" s="110" t="str">
        <f>CONCATENATE($A$65," #3")</f>
        <v>Martes #3</v>
      </c>
      <c r="H77" s="4">
        <v>4</v>
      </c>
      <c r="I77" s="23">
        <f>E65</f>
        <v>0</v>
      </c>
      <c r="J77" s="23">
        <f t="shared" si="14"/>
        <v>0</v>
      </c>
      <c r="K77" s="29">
        <f t="shared" si="15"/>
        <v>0</v>
      </c>
      <c r="M77" s="110" t="str">
        <f>CONCATENATE($A$66," #3")</f>
        <v>Miércoles #3</v>
      </c>
      <c r="N77" s="4">
        <v>4</v>
      </c>
      <c r="O77" s="23">
        <f>E66</f>
        <v>0</v>
      </c>
      <c r="P77" s="23">
        <f t="shared" si="16"/>
        <v>0</v>
      </c>
      <c r="Q77" s="29">
        <f t="shared" si="17"/>
        <v>0</v>
      </c>
      <c r="S77" s="110" t="str">
        <f>CONCATENATE($A$67," #3")</f>
        <v>Jueves #3</v>
      </c>
      <c r="T77" s="4">
        <v>4</v>
      </c>
      <c r="U77" s="23">
        <f>E67</f>
        <v>0</v>
      </c>
      <c r="V77" s="23">
        <f t="shared" si="18"/>
        <v>0</v>
      </c>
      <c r="W77" s="29">
        <f t="shared" si="19"/>
        <v>0</v>
      </c>
      <c r="Y77" s="110" t="str">
        <f>CONCATENATE($A$68," #3")</f>
        <v>Viernes #3</v>
      </c>
      <c r="Z77" s="4">
        <v>4</v>
      </c>
      <c r="AA77" s="23">
        <f>E68</f>
        <v>0</v>
      </c>
      <c r="AB77" s="23">
        <f t="shared" si="20"/>
        <v>0</v>
      </c>
      <c r="AC77" s="29">
        <f t="shared" si="21"/>
        <v>0</v>
      </c>
      <c r="AE77" s="110" t="str">
        <f>CONCATENATE($A$69," #3")</f>
        <v>Sábado #3</v>
      </c>
      <c r="AF77" s="4">
        <v>4</v>
      </c>
      <c r="AG77" s="23">
        <f>E69</f>
        <v>0</v>
      </c>
      <c r="AH77" s="23">
        <f t="shared" si="22"/>
        <v>0</v>
      </c>
      <c r="AI77" s="29">
        <f t="shared" si="23"/>
        <v>0</v>
      </c>
      <c r="AK77" s="110" t="str">
        <f>CONCATENATE($A$70," #3")</f>
        <v>Domingo #3</v>
      </c>
      <c r="AL77" s="4">
        <v>4</v>
      </c>
      <c r="AM77" s="23">
        <f>E70</f>
        <v>0</v>
      </c>
      <c r="AN77" s="23">
        <f t="shared" si="24"/>
        <v>0</v>
      </c>
      <c r="AO77" s="29">
        <f t="shared" si="25"/>
        <v>0</v>
      </c>
    </row>
    <row r="78" spans="1:41" x14ac:dyDescent="0.25">
      <c r="A78" s="110" t="str">
        <f>CONCATENATE($A$64," #2")</f>
        <v>Lunes #2</v>
      </c>
      <c r="B78" s="4">
        <v>5</v>
      </c>
      <c r="C78" s="23">
        <f>F64</f>
        <v>0</v>
      </c>
      <c r="D78" s="23">
        <f t="shared" si="12"/>
        <v>0</v>
      </c>
      <c r="E78" s="29">
        <f t="shared" si="13"/>
        <v>0</v>
      </c>
      <c r="G78" s="110" t="str">
        <f>CONCATENATE($A$65," #2")</f>
        <v>Martes #2</v>
      </c>
      <c r="H78" s="4">
        <v>5</v>
      </c>
      <c r="I78" s="23">
        <f>F65</f>
        <v>0</v>
      </c>
      <c r="J78" s="23">
        <f t="shared" si="14"/>
        <v>0</v>
      </c>
      <c r="K78" s="29">
        <f t="shared" si="15"/>
        <v>0</v>
      </c>
      <c r="M78" s="110" t="str">
        <f>CONCATENATE($A$66," #2")</f>
        <v>Miércoles #2</v>
      </c>
      <c r="N78" s="4">
        <v>5</v>
      </c>
      <c r="O78" s="23">
        <f>F66</f>
        <v>0</v>
      </c>
      <c r="P78" s="23">
        <f t="shared" si="16"/>
        <v>0</v>
      </c>
      <c r="Q78" s="29">
        <f t="shared" si="17"/>
        <v>0</v>
      </c>
      <c r="S78" s="110" t="str">
        <f>CONCATENATE($A$67," #2")</f>
        <v>Jueves #2</v>
      </c>
      <c r="T78" s="4">
        <v>5</v>
      </c>
      <c r="U78" s="23">
        <f>F67</f>
        <v>0</v>
      </c>
      <c r="V78" s="23">
        <f t="shared" si="18"/>
        <v>0</v>
      </c>
      <c r="W78" s="29">
        <f t="shared" si="19"/>
        <v>0</v>
      </c>
      <c r="Y78" s="110" t="str">
        <f>CONCATENATE($A$68," #2")</f>
        <v>Viernes #2</v>
      </c>
      <c r="Z78" s="4">
        <v>5</v>
      </c>
      <c r="AA78" s="23">
        <f>F68</f>
        <v>0</v>
      </c>
      <c r="AB78" s="23">
        <f t="shared" si="20"/>
        <v>0</v>
      </c>
      <c r="AC78" s="29">
        <f t="shared" si="21"/>
        <v>0</v>
      </c>
      <c r="AE78" s="110" t="str">
        <f>CONCATENATE($A$69," #2")</f>
        <v>Sábado #2</v>
      </c>
      <c r="AF78" s="4">
        <v>5</v>
      </c>
      <c r="AG78" s="23">
        <f>F69</f>
        <v>0</v>
      </c>
      <c r="AH78" s="23">
        <f t="shared" si="22"/>
        <v>0</v>
      </c>
      <c r="AI78" s="29">
        <f t="shared" si="23"/>
        <v>0</v>
      </c>
      <c r="AK78" s="110" t="str">
        <f>CONCATENATE($A$70," #2")</f>
        <v>Domingo #2</v>
      </c>
      <c r="AL78" s="4">
        <v>5</v>
      </c>
      <c r="AM78" s="23">
        <f>F70</f>
        <v>0</v>
      </c>
      <c r="AN78" s="23">
        <f t="shared" si="24"/>
        <v>0</v>
      </c>
      <c r="AO78" s="29">
        <f t="shared" si="25"/>
        <v>0</v>
      </c>
    </row>
    <row r="79" spans="1:41" ht="15.75" thickBot="1" x14ac:dyDescent="0.3">
      <c r="A79" s="110" t="str">
        <f>CONCATENATE($A$64," #1")</f>
        <v>Lunes #1</v>
      </c>
      <c r="B79" s="4">
        <v>6</v>
      </c>
      <c r="C79" s="23">
        <f>G64</f>
        <v>0</v>
      </c>
      <c r="D79" s="23">
        <f t="shared" si="12"/>
        <v>0</v>
      </c>
      <c r="E79" s="29">
        <f t="shared" si="13"/>
        <v>0</v>
      </c>
      <c r="G79" s="110" t="str">
        <f>CONCATENATE($A$65," #1")</f>
        <v>Martes #1</v>
      </c>
      <c r="H79" s="4">
        <v>6</v>
      </c>
      <c r="I79" s="23">
        <f>G65</f>
        <v>0</v>
      </c>
      <c r="J79" s="23">
        <f t="shared" si="14"/>
        <v>0</v>
      </c>
      <c r="K79" s="29">
        <f t="shared" si="15"/>
        <v>0</v>
      </c>
      <c r="M79" s="110" t="str">
        <f>CONCATENATE($A$66," #1")</f>
        <v>Miércoles #1</v>
      </c>
      <c r="N79" s="4">
        <v>6</v>
      </c>
      <c r="O79" s="23">
        <f>G66</f>
        <v>0</v>
      </c>
      <c r="P79" s="23">
        <f t="shared" si="16"/>
        <v>0</v>
      </c>
      <c r="Q79" s="29">
        <f t="shared" si="17"/>
        <v>0</v>
      </c>
      <c r="S79" s="110" t="str">
        <f>CONCATENATE($A$67," #1")</f>
        <v>Jueves #1</v>
      </c>
      <c r="T79" s="4">
        <v>6</v>
      </c>
      <c r="U79" s="23">
        <f>G67</f>
        <v>0</v>
      </c>
      <c r="V79" s="23">
        <f t="shared" si="18"/>
        <v>0</v>
      </c>
      <c r="W79" s="29">
        <f t="shared" si="19"/>
        <v>0</v>
      </c>
      <c r="Y79" s="110" t="str">
        <f>CONCATENATE($A$68," #1")</f>
        <v>Viernes #1</v>
      </c>
      <c r="Z79" s="4">
        <v>6</v>
      </c>
      <c r="AA79" s="23">
        <f>G68</f>
        <v>0</v>
      </c>
      <c r="AB79" s="23">
        <f t="shared" si="20"/>
        <v>0</v>
      </c>
      <c r="AC79" s="29">
        <f t="shared" si="21"/>
        <v>0</v>
      </c>
      <c r="AE79" s="110" t="str">
        <f>CONCATENATE($A$69," #1")</f>
        <v>Sábado #1</v>
      </c>
      <c r="AF79" s="4">
        <v>6</v>
      </c>
      <c r="AG79" s="23">
        <f>G69</f>
        <v>0</v>
      </c>
      <c r="AH79" s="23">
        <f t="shared" si="22"/>
        <v>0</v>
      </c>
      <c r="AI79" s="29">
        <f t="shared" si="23"/>
        <v>0</v>
      </c>
      <c r="AK79" s="110" t="str">
        <f>CONCATENATE($A$70," #1")</f>
        <v>Domingo #1</v>
      </c>
      <c r="AL79" s="4">
        <v>6</v>
      </c>
      <c r="AM79" s="23">
        <f>G70</f>
        <v>0</v>
      </c>
      <c r="AN79" s="23">
        <f t="shared" si="24"/>
        <v>0</v>
      </c>
      <c r="AO79" s="29">
        <f t="shared" si="25"/>
        <v>0</v>
      </c>
    </row>
    <row r="80" spans="1:41" ht="15.75" thickBot="1" x14ac:dyDescent="0.3">
      <c r="A80" s="111"/>
      <c r="B80" s="46">
        <f>SUM(B74:B79)</f>
        <v>21</v>
      </c>
      <c r="C80" s="46">
        <f>SUM(C74:C79)</f>
        <v>0</v>
      </c>
      <c r="D80" s="46">
        <f>SUM(D74:D79)</f>
        <v>0</v>
      </c>
      <c r="E80" s="47">
        <f>SUM(E74:E79)</f>
        <v>0</v>
      </c>
      <c r="G80" s="111"/>
      <c r="H80" s="46">
        <f>SUM(H74:H79)</f>
        <v>21</v>
      </c>
      <c r="I80" s="46">
        <f>SUM(I74:I79)</f>
        <v>0</v>
      </c>
      <c r="J80" s="46">
        <f>SUM(J74:J79)</f>
        <v>0</v>
      </c>
      <c r="K80" s="47">
        <f>SUM(K74:K79)</f>
        <v>0</v>
      </c>
      <c r="M80" s="111"/>
      <c r="N80" s="46">
        <f>SUM(N74:N79)</f>
        <v>21</v>
      </c>
      <c r="O80" s="46">
        <f>SUM(O74:O79)</f>
        <v>0</v>
      </c>
      <c r="P80" s="46">
        <f>SUM(P74:P79)</f>
        <v>0</v>
      </c>
      <c r="Q80" s="47">
        <f>SUM(Q74:Q79)</f>
        <v>0</v>
      </c>
      <c r="S80" s="111"/>
      <c r="T80" s="46">
        <f>SUM(T74:T79)</f>
        <v>21</v>
      </c>
      <c r="U80" s="46">
        <f>SUM(U74:U79)</f>
        <v>0</v>
      </c>
      <c r="V80" s="46">
        <f>SUM(V74:V79)</f>
        <v>0</v>
      </c>
      <c r="W80" s="47">
        <f>SUM(W74:W79)</f>
        <v>0</v>
      </c>
      <c r="Y80" s="111"/>
      <c r="Z80" s="46">
        <f>SUM(Z74:Z79)</f>
        <v>21</v>
      </c>
      <c r="AA80" s="46">
        <f>SUM(AA74:AA79)</f>
        <v>0</v>
      </c>
      <c r="AB80" s="46">
        <f>SUM(AB74:AB79)</f>
        <v>0</v>
      </c>
      <c r="AC80" s="47">
        <f>SUM(AC74:AC79)</f>
        <v>0</v>
      </c>
      <c r="AE80" s="111"/>
      <c r="AF80" s="46">
        <f>SUM(AF74:AF79)</f>
        <v>21</v>
      </c>
      <c r="AG80" s="46">
        <f>SUM(AG74:AG79)</f>
        <v>0</v>
      </c>
      <c r="AH80" s="46">
        <f>SUM(AH74:AH79)</f>
        <v>0</v>
      </c>
      <c r="AI80" s="47">
        <f>SUM(AI74:AI79)</f>
        <v>0</v>
      </c>
      <c r="AK80" s="111"/>
      <c r="AL80" s="46">
        <f>SUM(AL74:AL79)</f>
        <v>21</v>
      </c>
      <c r="AM80" s="46">
        <f>SUM(AM74:AM79)</f>
        <v>0</v>
      </c>
      <c r="AN80" s="46">
        <f>SUM(AN74:AN79)</f>
        <v>0</v>
      </c>
      <c r="AO80" s="47">
        <f>SUM(AO74:AO79)</f>
        <v>0</v>
      </c>
    </row>
    <row r="81" spans="1:39" ht="15.75" thickTop="1" x14ac:dyDescent="0.25"/>
    <row r="82" spans="1:39" ht="15.75" thickBot="1" x14ac:dyDescent="0.3"/>
    <row r="83" spans="1:39" ht="15.75" thickBot="1" x14ac:dyDescent="0.3">
      <c r="A83" s="65" t="s">
        <v>4</v>
      </c>
      <c r="B83" s="44">
        <f>COUNTA(A74:A79)</f>
        <v>6</v>
      </c>
      <c r="G83" s="65" t="s">
        <v>4</v>
      </c>
      <c r="H83" s="44">
        <f>COUNTA(G74:G79)</f>
        <v>6</v>
      </c>
      <c r="M83" s="65" t="s">
        <v>4</v>
      </c>
      <c r="N83" s="44">
        <f>COUNTA(M74:M79)</f>
        <v>6</v>
      </c>
      <c r="S83" s="65" t="s">
        <v>4</v>
      </c>
      <c r="T83" s="44">
        <f>COUNTA(S74:S79)</f>
        <v>6</v>
      </c>
      <c r="Y83" s="65" t="s">
        <v>4</v>
      </c>
      <c r="Z83" s="44">
        <f>COUNTA(Y74:Y79)</f>
        <v>6</v>
      </c>
      <c r="AE83" s="65" t="s">
        <v>4</v>
      </c>
      <c r="AF83" s="44">
        <f>COUNTA(AE74:AE79)</f>
        <v>6</v>
      </c>
      <c r="AK83" s="65" t="s">
        <v>4</v>
      </c>
      <c r="AL83" s="44">
        <f>COUNTA(AK74:AK79)</f>
        <v>6</v>
      </c>
    </row>
    <row r="84" spans="1:39" ht="15.75" thickBot="1" x14ac:dyDescent="0.3">
      <c r="A84" s="22"/>
      <c r="B84" s="22"/>
      <c r="G84" s="22"/>
      <c r="H84" s="22"/>
      <c r="M84" s="22"/>
      <c r="N84" s="22"/>
      <c r="S84" s="22"/>
      <c r="T84" s="22"/>
      <c r="Y84" s="22"/>
      <c r="Z84" s="22"/>
      <c r="AE84" s="22"/>
      <c r="AF84" s="22"/>
      <c r="AK84" s="22"/>
      <c r="AL84" s="22"/>
    </row>
    <row r="85" spans="1:39" x14ac:dyDescent="0.25">
      <c r="A85" s="66" t="s">
        <v>6</v>
      </c>
      <c r="B85" s="49">
        <f>((C80-(B86*B80))/B83)</f>
        <v>0</v>
      </c>
      <c r="G85" s="66" t="s">
        <v>6</v>
      </c>
      <c r="H85" s="49">
        <f>((I80-(H86*H80))/H83)</f>
        <v>0</v>
      </c>
      <c r="M85" s="66" t="s">
        <v>6</v>
      </c>
      <c r="N85" s="49">
        <f>((O80-(N86*N80))/N83)</f>
        <v>0</v>
      </c>
      <c r="S85" s="66" t="s">
        <v>6</v>
      </c>
      <c r="T85" s="49">
        <f>((U80-(T86*T80))/T83)</f>
        <v>0</v>
      </c>
      <c r="Y85" s="66" t="s">
        <v>6</v>
      </c>
      <c r="Z85" s="49">
        <f>((AA80-(Z86*Z80))/Z83)</f>
        <v>0</v>
      </c>
      <c r="AE85" s="66" t="s">
        <v>6</v>
      </c>
      <c r="AF85" s="49">
        <f>((AG80-(AF86*AF80))/AF83)</f>
        <v>0</v>
      </c>
      <c r="AK85" s="66" t="s">
        <v>6</v>
      </c>
      <c r="AL85" s="49">
        <f>((AM80-(AL86*AL80))/AL83)</f>
        <v>0</v>
      </c>
    </row>
    <row r="86" spans="1:39" ht="15.75" thickBot="1" x14ac:dyDescent="0.3">
      <c r="A86" s="67" t="s">
        <v>7</v>
      </c>
      <c r="B86" s="112">
        <f>((B83*(E80))-(B80*C80))/((B83*D80)-(B80^2))</f>
        <v>0</v>
      </c>
      <c r="G86" s="67" t="s">
        <v>7</v>
      </c>
      <c r="H86" s="112">
        <f>((H83*(K80))-(H80*I80))/((H83*J80)-(H80^2))</f>
        <v>0</v>
      </c>
      <c r="M86" s="67" t="s">
        <v>7</v>
      </c>
      <c r="N86" s="112">
        <f>((N83*(Q80))-(N80*O80))/((N83*P80)-(N80^2))</f>
        <v>0</v>
      </c>
      <c r="S86" s="67" t="s">
        <v>7</v>
      </c>
      <c r="T86" s="112">
        <f>((T83*(W80))-(T80*U80))/((T83*V80)-(T80^2))</f>
        <v>0</v>
      </c>
      <c r="Y86" s="67" t="s">
        <v>7</v>
      </c>
      <c r="Z86" s="112">
        <f>((Z83*(AC80))-(Z80*AA80))/((Z83*AB80)-(Z80^2))</f>
        <v>0</v>
      </c>
      <c r="AE86" s="67" t="s">
        <v>7</v>
      </c>
      <c r="AF86" s="112">
        <f>((AF83*(AI80))-(AF80*AG80))/((AF83*AH80)-(AF80^2))</f>
        <v>0</v>
      </c>
      <c r="AK86" s="67" t="s">
        <v>7</v>
      </c>
      <c r="AL86" s="112">
        <f>((AL83*(AO80))-(AL80*AM80))/((AL83*AN80)-(AL80^2))</f>
        <v>0</v>
      </c>
    </row>
    <row r="87" spans="1:39" ht="15.75" thickBot="1" x14ac:dyDescent="0.3">
      <c r="A87" s="22"/>
      <c r="B87" s="22"/>
      <c r="G87" s="22"/>
      <c r="H87" s="22"/>
      <c r="M87" s="22"/>
      <c r="N87" s="22"/>
      <c r="S87" s="22"/>
      <c r="T87" s="22"/>
      <c r="Y87" s="22"/>
      <c r="Z87" s="22"/>
      <c r="AE87" s="22"/>
      <c r="AF87" s="22"/>
      <c r="AK87" s="22"/>
      <c r="AL87" s="22"/>
    </row>
    <row r="88" spans="1:39" x14ac:dyDescent="0.25">
      <c r="A88" s="66" t="s">
        <v>11</v>
      </c>
      <c r="B88" s="68">
        <v>7</v>
      </c>
      <c r="C88" s="69">
        <v>8</v>
      </c>
      <c r="G88" s="66" t="s">
        <v>11</v>
      </c>
      <c r="H88" s="68">
        <v>7</v>
      </c>
      <c r="I88" s="69">
        <v>8</v>
      </c>
      <c r="M88" s="66" t="s">
        <v>11</v>
      </c>
      <c r="N88" s="68">
        <v>7</v>
      </c>
      <c r="O88" s="69">
        <v>8</v>
      </c>
      <c r="S88" s="66" t="s">
        <v>11</v>
      </c>
      <c r="T88" s="68">
        <v>7</v>
      </c>
      <c r="U88" s="69">
        <v>8</v>
      </c>
      <c r="Y88" s="66" t="s">
        <v>11</v>
      </c>
      <c r="Z88" s="68">
        <v>7</v>
      </c>
      <c r="AA88" s="69">
        <v>8</v>
      </c>
      <c r="AE88" s="66" t="s">
        <v>11</v>
      </c>
      <c r="AF88" s="68">
        <v>7</v>
      </c>
      <c r="AG88" s="69">
        <v>8</v>
      </c>
      <c r="AK88" s="66" t="s">
        <v>11</v>
      </c>
      <c r="AL88" s="68">
        <v>7</v>
      </c>
      <c r="AM88" s="69">
        <v>8</v>
      </c>
    </row>
    <row r="89" spans="1:39" ht="15.75" thickBot="1" x14ac:dyDescent="0.3">
      <c r="A89" s="45" t="s">
        <v>5</v>
      </c>
      <c r="B89" s="52">
        <f>B85+(B86*B88)</f>
        <v>0</v>
      </c>
      <c r="C89" s="51">
        <f>B85+(B86*C88)</f>
        <v>0</v>
      </c>
      <c r="G89" s="45" t="s">
        <v>5</v>
      </c>
      <c r="H89" s="52">
        <f>H85+(H86*H88)</f>
        <v>0</v>
      </c>
      <c r="I89" s="51">
        <f>H85+(H86*I88)</f>
        <v>0</v>
      </c>
      <c r="M89" s="45" t="s">
        <v>5</v>
      </c>
      <c r="N89" s="52">
        <f>N85+(N86*N88)</f>
        <v>0</v>
      </c>
      <c r="O89" s="51">
        <f>N85+(N86*O88)</f>
        <v>0</v>
      </c>
      <c r="S89" s="45" t="s">
        <v>5</v>
      </c>
      <c r="T89" s="52">
        <f>T85+(T86*T88)</f>
        <v>0</v>
      </c>
      <c r="U89" s="51">
        <f>T85+(T86*U88)</f>
        <v>0</v>
      </c>
      <c r="Y89" s="45" t="s">
        <v>5</v>
      </c>
      <c r="Z89" s="52">
        <f>Z85+(Z86*Z88)</f>
        <v>0</v>
      </c>
      <c r="AA89" s="51">
        <f>Z85+(Z86*AA88)</f>
        <v>0</v>
      </c>
      <c r="AE89" s="45" t="s">
        <v>5</v>
      </c>
      <c r="AF89" s="52">
        <f>AF85+(AF86*AF88)</f>
        <v>0</v>
      </c>
      <c r="AG89" s="51">
        <f>AF85+(AF86*AG88)</f>
        <v>0</v>
      </c>
      <c r="AK89" s="45" t="s">
        <v>5</v>
      </c>
      <c r="AL89" s="52">
        <f>AL85+(AL86*AL88)</f>
        <v>0</v>
      </c>
      <c r="AM89" s="51">
        <f>AL85+(AL86*AM88)</f>
        <v>0</v>
      </c>
    </row>
    <row r="98" spans="1:41" ht="19.5" thickBot="1" x14ac:dyDescent="0.35">
      <c r="A98" s="53" t="str">
        <f>UPPER(D17)</f>
        <v>PRODUCTO 2</v>
      </c>
      <c r="B98" s="105"/>
      <c r="C98" s="106" t="s">
        <v>28</v>
      </c>
      <c r="H98" s="100" t="s">
        <v>17</v>
      </c>
    </row>
    <row r="99" spans="1:41" ht="16.5" thickBot="1" x14ac:dyDescent="0.3">
      <c r="A99" s="117" t="s">
        <v>0</v>
      </c>
      <c r="B99" s="101" t="s">
        <v>44</v>
      </c>
      <c r="C99" s="102" t="s">
        <v>40</v>
      </c>
      <c r="D99" s="102" t="s">
        <v>39</v>
      </c>
      <c r="E99" s="102" t="s">
        <v>38</v>
      </c>
      <c r="F99" s="102" t="s">
        <v>37</v>
      </c>
      <c r="G99" s="103" t="s">
        <v>36</v>
      </c>
      <c r="H99" s="115" t="s">
        <v>41</v>
      </c>
      <c r="I99" s="116" t="s">
        <v>42</v>
      </c>
    </row>
    <row r="100" spans="1:41" x14ac:dyDescent="0.25">
      <c r="A100" s="28" t="s">
        <v>29</v>
      </c>
      <c r="B100" s="23">
        <f>D18</f>
        <v>0</v>
      </c>
      <c r="C100" s="23">
        <f>D25</f>
        <v>0</v>
      </c>
      <c r="D100" s="23">
        <f>D32</f>
        <v>0</v>
      </c>
      <c r="E100" s="23">
        <f>D39</f>
        <v>0</v>
      </c>
      <c r="F100" s="23">
        <f>D46</f>
        <v>0</v>
      </c>
      <c r="G100" s="23">
        <f>D53</f>
        <v>0</v>
      </c>
      <c r="H100" s="107">
        <f>B125</f>
        <v>0</v>
      </c>
      <c r="I100" s="108">
        <f>C125</f>
        <v>0</v>
      </c>
    </row>
    <row r="101" spans="1:41" x14ac:dyDescent="0.25">
      <c r="A101" s="28" t="s">
        <v>30</v>
      </c>
      <c r="B101" s="23">
        <f t="shared" ref="B101:B106" si="26">D19</f>
        <v>0</v>
      </c>
      <c r="C101" s="23">
        <f t="shared" ref="C101:C106" si="27">D26</f>
        <v>0</v>
      </c>
      <c r="D101" s="23">
        <f t="shared" ref="D101:D106" si="28">D33</f>
        <v>0</v>
      </c>
      <c r="E101" s="23">
        <f t="shared" ref="E101:E106" si="29">D40</f>
        <v>0</v>
      </c>
      <c r="F101" s="23">
        <f t="shared" ref="F101:F106" si="30">D47</f>
        <v>0</v>
      </c>
      <c r="G101" s="23">
        <f t="shared" ref="G101:G106" si="31">D54</f>
        <v>0</v>
      </c>
      <c r="H101" s="107">
        <f>H125</f>
        <v>0</v>
      </c>
      <c r="I101" s="108">
        <f>I125</f>
        <v>0</v>
      </c>
    </row>
    <row r="102" spans="1:41" x14ac:dyDescent="0.25">
      <c r="A102" s="28" t="s">
        <v>31</v>
      </c>
      <c r="B102" s="23">
        <f t="shared" si="26"/>
        <v>0</v>
      </c>
      <c r="C102" s="23">
        <f t="shared" si="27"/>
        <v>0</v>
      </c>
      <c r="D102" s="23">
        <f t="shared" si="28"/>
        <v>0</v>
      </c>
      <c r="E102" s="23">
        <f t="shared" si="29"/>
        <v>0</v>
      </c>
      <c r="F102" s="23">
        <f t="shared" si="30"/>
        <v>0</v>
      </c>
      <c r="G102" s="23">
        <f t="shared" si="31"/>
        <v>0</v>
      </c>
      <c r="H102" s="107">
        <f>N125</f>
        <v>0</v>
      </c>
      <c r="I102" s="108">
        <f>O125</f>
        <v>0</v>
      </c>
    </row>
    <row r="103" spans="1:41" x14ac:dyDescent="0.25">
      <c r="A103" s="28" t="s">
        <v>32</v>
      </c>
      <c r="B103" s="23">
        <f t="shared" si="26"/>
        <v>0</v>
      </c>
      <c r="C103" s="23">
        <f t="shared" si="27"/>
        <v>0</v>
      </c>
      <c r="D103" s="23">
        <f t="shared" si="28"/>
        <v>0</v>
      </c>
      <c r="E103" s="23">
        <f t="shared" si="29"/>
        <v>0</v>
      </c>
      <c r="F103" s="23">
        <f t="shared" si="30"/>
        <v>0</v>
      </c>
      <c r="G103" s="23">
        <f t="shared" si="31"/>
        <v>0</v>
      </c>
      <c r="H103" s="107">
        <f>T125</f>
        <v>0</v>
      </c>
      <c r="I103" s="108">
        <f>U125</f>
        <v>0</v>
      </c>
    </row>
    <row r="104" spans="1:41" x14ac:dyDescent="0.25">
      <c r="A104" s="28" t="s">
        <v>33</v>
      </c>
      <c r="B104" s="23">
        <f t="shared" si="26"/>
        <v>0</v>
      </c>
      <c r="C104" s="23">
        <f t="shared" si="27"/>
        <v>0</v>
      </c>
      <c r="D104" s="23">
        <f t="shared" si="28"/>
        <v>0</v>
      </c>
      <c r="E104" s="23">
        <f t="shared" si="29"/>
        <v>0</v>
      </c>
      <c r="F104" s="23">
        <f t="shared" si="30"/>
        <v>0</v>
      </c>
      <c r="G104" s="23">
        <f t="shared" si="31"/>
        <v>0</v>
      </c>
      <c r="H104" s="107">
        <f>Z125</f>
        <v>0</v>
      </c>
      <c r="I104" s="108">
        <f>AA125</f>
        <v>0</v>
      </c>
    </row>
    <row r="105" spans="1:41" x14ac:dyDescent="0.25">
      <c r="A105" s="28" t="s">
        <v>34</v>
      </c>
      <c r="B105" s="23">
        <f t="shared" si="26"/>
        <v>0</v>
      </c>
      <c r="C105" s="23">
        <f t="shared" si="27"/>
        <v>0</v>
      </c>
      <c r="D105" s="23">
        <f t="shared" si="28"/>
        <v>0</v>
      </c>
      <c r="E105" s="23">
        <f t="shared" si="29"/>
        <v>0</v>
      </c>
      <c r="F105" s="23">
        <f t="shared" si="30"/>
        <v>0</v>
      </c>
      <c r="G105" s="23">
        <f t="shared" si="31"/>
        <v>0</v>
      </c>
      <c r="H105" s="107">
        <f>AF125</f>
        <v>0</v>
      </c>
      <c r="I105" s="108">
        <f>AG125</f>
        <v>0</v>
      </c>
    </row>
    <row r="106" spans="1:41" ht="15.75" thickBot="1" x14ac:dyDescent="0.3">
      <c r="A106" s="24" t="s">
        <v>35</v>
      </c>
      <c r="B106" s="26">
        <f t="shared" si="26"/>
        <v>0</v>
      </c>
      <c r="C106" s="26">
        <f t="shared" si="27"/>
        <v>0</v>
      </c>
      <c r="D106" s="26">
        <f t="shared" si="28"/>
        <v>0</v>
      </c>
      <c r="E106" s="26">
        <f t="shared" si="29"/>
        <v>0</v>
      </c>
      <c r="F106" s="26">
        <f t="shared" si="30"/>
        <v>0</v>
      </c>
      <c r="G106" s="26">
        <f t="shared" si="31"/>
        <v>0</v>
      </c>
      <c r="H106" s="113">
        <f>AL125</f>
        <v>0</v>
      </c>
      <c r="I106" s="114">
        <f>AM125</f>
        <v>0</v>
      </c>
    </row>
    <row r="108" spans="1:41" ht="15.75" thickBot="1" x14ac:dyDescent="0.3"/>
    <row r="109" spans="1:41" ht="17.25" customHeight="1" thickBot="1" x14ac:dyDescent="0.3">
      <c r="A109" s="118" t="s">
        <v>0</v>
      </c>
      <c r="B109" s="119" t="s">
        <v>43</v>
      </c>
      <c r="C109" s="119" t="s">
        <v>1</v>
      </c>
      <c r="D109" s="119" t="s">
        <v>2</v>
      </c>
      <c r="E109" s="120" t="s">
        <v>3</v>
      </c>
      <c r="G109" s="118" t="s">
        <v>0</v>
      </c>
      <c r="H109" s="119" t="s">
        <v>43</v>
      </c>
      <c r="I109" s="119" t="s">
        <v>1</v>
      </c>
      <c r="J109" s="119" t="s">
        <v>2</v>
      </c>
      <c r="K109" s="120" t="s">
        <v>3</v>
      </c>
      <c r="M109" s="118" t="s">
        <v>0</v>
      </c>
      <c r="N109" s="119" t="s">
        <v>43</v>
      </c>
      <c r="O109" s="119" t="s">
        <v>1</v>
      </c>
      <c r="P109" s="119" t="s">
        <v>2</v>
      </c>
      <c r="Q109" s="120" t="s">
        <v>3</v>
      </c>
      <c r="S109" s="118" t="s">
        <v>0</v>
      </c>
      <c r="T109" s="119" t="s">
        <v>43</v>
      </c>
      <c r="U109" s="119" t="s">
        <v>1</v>
      </c>
      <c r="V109" s="119" t="s">
        <v>2</v>
      </c>
      <c r="W109" s="120" t="s">
        <v>3</v>
      </c>
      <c r="Y109" s="118" t="s">
        <v>0</v>
      </c>
      <c r="Z109" s="119" t="s">
        <v>43</v>
      </c>
      <c r="AA109" s="119" t="s">
        <v>1</v>
      </c>
      <c r="AB109" s="119" t="s">
        <v>2</v>
      </c>
      <c r="AC109" s="120" t="s">
        <v>3</v>
      </c>
      <c r="AE109" s="118" t="s">
        <v>0</v>
      </c>
      <c r="AF109" s="119" t="s">
        <v>43</v>
      </c>
      <c r="AG109" s="119" t="s">
        <v>1</v>
      </c>
      <c r="AH109" s="119" t="s">
        <v>2</v>
      </c>
      <c r="AI109" s="120" t="s">
        <v>3</v>
      </c>
      <c r="AK109" s="118" t="s">
        <v>0</v>
      </c>
      <c r="AL109" s="119" t="s">
        <v>43</v>
      </c>
      <c r="AM109" s="119" t="s">
        <v>1</v>
      </c>
      <c r="AN109" s="119" t="s">
        <v>2</v>
      </c>
      <c r="AO109" s="120" t="s">
        <v>3</v>
      </c>
    </row>
    <row r="110" spans="1:41" x14ac:dyDescent="0.25">
      <c r="A110" s="110" t="str">
        <f>CONCATENATE($A$64," #6")</f>
        <v>Lunes #6</v>
      </c>
      <c r="B110" s="4">
        <v>1</v>
      </c>
      <c r="C110" s="23">
        <f>B100</f>
        <v>0</v>
      </c>
      <c r="D110" s="23">
        <f>C110^2</f>
        <v>0</v>
      </c>
      <c r="E110" s="29">
        <f>B110*C110</f>
        <v>0</v>
      </c>
      <c r="G110" s="110" t="str">
        <f>CONCATENATE($A$65," #6")</f>
        <v>Martes #6</v>
      </c>
      <c r="H110" s="4">
        <v>1</v>
      </c>
      <c r="I110" s="23">
        <f>B101</f>
        <v>0</v>
      </c>
      <c r="J110" s="23">
        <f>I110^2</f>
        <v>0</v>
      </c>
      <c r="K110" s="29">
        <f>H110*I110</f>
        <v>0</v>
      </c>
      <c r="M110" s="110" t="str">
        <f>CONCATENATE($A$66," #6")</f>
        <v>Miércoles #6</v>
      </c>
      <c r="N110" s="4">
        <v>1</v>
      </c>
      <c r="O110" s="23">
        <f>B102</f>
        <v>0</v>
      </c>
      <c r="P110" s="23">
        <f>O110^2</f>
        <v>0</v>
      </c>
      <c r="Q110" s="29">
        <f>N110*O110</f>
        <v>0</v>
      </c>
      <c r="S110" s="110" t="str">
        <f>CONCATENATE($A$67," #6")</f>
        <v>Jueves #6</v>
      </c>
      <c r="T110" s="4">
        <v>1</v>
      </c>
      <c r="U110" s="23">
        <f>B103</f>
        <v>0</v>
      </c>
      <c r="V110" s="23">
        <f>U110^2</f>
        <v>0</v>
      </c>
      <c r="W110" s="29">
        <f>T110*U110</f>
        <v>0</v>
      </c>
      <c r="Y110" s="110" t="str">
        <f>CONCATENATE($A$68," #6")</f>
        <v>Viernes #6</v>
      </c>
      <c r="Z110" s="4">
        <v>1</v>
      </c>
      <c r="AA110" s="23">
        <f>B104</f>
        <v>0</v>
      </c>
      <c r="AB110" s="23">
        <f>AA110^2</f>
        <v>0</v>
      </c>
      <c r="AC110" s="29">
        <f>Z110*AA110</f>
        <v>0</v>
      </c>
      <c r="AE110" s="110" t="str">
        <f>CONCATENATE($A$69," #6")</f>
        <v>Sábado #6</v>
      </c>
      <c r="AF110" s="4">
        <v>1</v>
      </c>
      <c r="AG110" s="23">
        <f>B105</f>
        <v>0</v>
      </c>
      <c r="AH110" s="23">
        <f>AG110^2</f>
        <v>0</v>
      </c>
      <c r="AI110" s="29">
        <f>AF110*AG110</f>
        <v>0</v>
      </c>
      <c r="AK110" s="110" t="str">
        <f>CONCATENATE($A$70," #6")</f>
        <v>Domingo #6</v>
      </c>
      <c r="AL110" s="4">
        <v>1</v>
      </c>
      <c r="AM110" s="23">
        <f>B106</f>
        <v>0</v>
      </c>
      <c r="AN110" s="23">
        <f>AM110^2</f>
        <v>0</v>
      </c>
      <c r="AO110" s="29">
        <f>AL110*AM110</f>
        <v>0</v>
      </c>
    </row>
    <row r="111" spans="1:41" x14ac:dyDescent="0.25">
      <c r="A111" s="110" t="str">
        <f>CONCATENATE($A$64," #5")</f>
        <v>Lunes #5</v>
      </c>
      <c r="B111" s="4">
        <v>2</v>
      </c>
      <c r="C111" s="23">
        <f>C100</f>
        <v>0</v>
      </c>
      <c r="D111" s="23">
        <f t="shared" ref="D111:D115" si="32">C111^2</f>
        <v>0</v>
      </c>
      <c r="E111" s="29">
        <f t="shared" ref="E111:E115" si="33">B111*C111</f>
        <v>0</v>
      </c>
      <c r="G111" s="110" t="str">
        <f>CONCATENATE($A$65," #5")</f>
        <v>Martes #5</v>
      </c>
      <c r="H111" s="4">
        <v>2</v>
      </c>
      <c r="I111" s="23">
        <f>C101</f>
        <v>0</v>
      </c>
      <c r="J111" s="23">
        <f t="shared" ref="J111:J115" si="34">I111^2</f>
        <v>0</v>
      </c>
      <c r="K111" s="29">
        <f t="shared" ref="K111:K115" si="35">H111*I111</f>
        <v>0</v>
      </c>
      <c r="M111" s="110" t="str">
        <f>CONCATENATE($A$66," #5")</f>
        <v>Miércoles #5</v>
      </c>
      <c r="N111" s="4">
        <v>2</v>
      </c>
      <c r="O111" s="23">
        <f>C102</f>
        <v>0</v>
      </c>
      <c r="P111" s="23">
        <f t="shared" ref="P111:P115" si="36">O111^2</f>
        <v>0</v>
      </c>
      <c r="Q111" s="29">
        <f t="shared" ref="Q111:Q115" si="37">N111*O111</f>
        <v>0</v>
      </c>
      <c r="S111" s="110" t="str">
        <f>CONCATENATE($A$67," #5")</f>
        <v>Jueves #5</v>
      </c>
      <c r="T111" s="4">
        <v>2</v>
      </c>
      <c r="U111" s="23">
        <f>C103</f>
        <v>0</v>
      </c>
      <c r="V111" s="23">
        <f t="shared" ref="V111:V115" si="38">U111^2</f>
        <v>0</v>
      </c>
      <c r="W111" s="29">
        <f t="shared" ref="W111:W115" si="39">T111*U111</f>
        <v>0</v>
      </c>
      <c r="Y111" s="110" t="str">
        <f>CONCATENATE($A$68," #5")</f>
        <v>Viernes #5</v>
      </c>
      <c r="Z111" s="4">
        <v>2</v>
      </c>
      <c r="AA111" s="23">
        <f>C104</f>
        <v>0</v>
      </c>
      <c r="AB111" s="23">
        <f t="shared" ref="AB111:AB115" si="40">AA111^2</f>
        <v>0</v>
      </c>
      <c r="AC111" s="29">
        <f t="shared" ref="AC111:AC115" si="41">Z111*AA111</f>
        <v>0</v>
      </c>
      <c r="AE111" s="110" t="str">
        <f>CONCATENATE($A$69," #5")</f>
        <v>Sábado #5</v>
      </c>
      <c r="AF111" s="4">
        <v>2</v>
      </c>
      <c r="AG111" s="23">
        <f>C105</f>
        <v>0</v>
      </c>
      <c r="AH111" s="23">
        <f t="shared" ref="AH111:AH115" si="42">AG111^2</f>
        <v>0</v>
      </c>
      <c r="AI111" s="29">
        <f t="shared" ref="AI111:AI115" si="43">AF111*AG111</f>
        <v>0</v>
      </c>
      <c r="AK111" s="110" t="str">
        <f>CONCATENATE($A$70," #5")</f>
        <v>Domingo #5</v>
      </c>
      <c r="AL111" s="4">
        <v>2</v>
      </c>
      <c r="AM111" s="23">
        <f>C106</f>
        <v>0</v>
      </c>
      <c r="AN111" s="23">
        <f t="shared" ref="AN111:AN115" si="44">AM111^2</f>
        <v>0</v>
      </c>
      <c r="AO111" s="29">
        <f t="shared" ref="AO111:AO115" si="45">AL111*AM111</f>
        <v>0</v>
      </c>
    </row>
    <row r="112" spans="1:41" x14ac:dyDescent="0.25">
      <c r="A112" s="110" t="str">
        <f>CONCATENATE($A$64," #4")</f>
        <v>Lunes #4</v>
      </c>
      <c r="B112" s="4">
        <v>3</v>
      </c>
      <c r="C112" s="23">
        <f>D100</f>
        <v>0</v>
      </c>
      <c r="D112" s="23">
        <f t="shared" si="32"/>
        <v>0</v>
      </c>
      <c r="E112" s="29">
        <f t="shared" si="33"/>
        <v>0</v>
      </c>
      <c r="G112" s="110" t="str">
        <f>CONCATENATE($A$65," #4")</f>
        <v>Martes #4</v>
      </c>
      <c r="H112" s="4">
        <v>3</v>
      </c>
      <c r="I112" s="23">
        <f>D101</f>
        <v>0</v>
      </c>
      <c r="J112" s="23">
        <f t="shared" si="34"/>
        <v>0</v>
      </c>
      <c r="K112" s="29">
        <f t="shared" si="35"/>
        <v>0</v>
      </c>
      <c r="M112" s="110" t="str">
        <f>CONCATENATE($A$66," #4")</f>
        <v>Miércoles #4</v>
      </c>
      <c r="N112" s="4">
        <v>3</v>
      </c>
      <c r="O112" s="23">
        <f>D102</f>
        <v>0</v>
      </c>
      <c r="P112" s="23">
        <f t="shared" si="36"/>
        <v>0</v>
      </c>
      <c r="Q112" s="29">
        <f t="shared" si="37"/>
        <v>0</v>
      </c>
      <c r="S112" s="110" t="str">
        <f>CONCATENATE($A$67," #4")</f>
        <v>Jueves #4</v>
      </c>
      <c r="T112" s="4">
        <v>3</v>
      </c>
      <c r="U112" s="23">
        <f>D103</f>
        <v>0</v>
      </c>
      <c r="V112" s="23">
        <f t="shared" si="38"/>
        <v>0</v>
      </c>
      <c r="W112" s="29">
        <f t="shared" si="39"/>
        <v>0</v>
      </c>
      <c r="Y112" s="110" t="str">
        <f>CONCATENATE($A$68," #4")</f>
        <v>Viernes #4</v>
      </c>
      <c r="Z112" s="4">
        <v>3</v>
      </c>
      <c r="AA112" s="23">
        <f>D104</f>
        <v>0</v>
      </c>
      <c r="AB112" s="23">
        <f t="shared" si="40"/>
        <v>0</v>
      </c>
      <c r="AC112" s="29">
        <f t="shared" si="41"/>
        <v>0</v>
      </c>
      <c r="AE112" s="110" t="str">
        <f>CONCATENATE($A$69," #4")</f>
        <v>Sábado #4</v>
      </c>
      <c r="AF112" s="4">
        <v>3</v>
      </c>
      <c r="AG112" s="23">
        <f>D105</f>
        <v>0</v>
      </c>
      <c r="AH112" s="23">
        <f t="shared" si="42"/>
        <v>0</v>
      </c>
      <c r="AI112" s="29">
        <f t="shared" si="43"/>
        <v>0</v>
      </c>
      <c r="AK112" s="110" t="str">
        <f>CONCATENATE($A$70," #4")</f>
        <v>Domingo #4</v>
      </c>
      <c r="AL112" s="4">
        <v>3</v>
      </c>
      <c r="AM112" s="23">
        <f>D106</f>
        <v>0</v>
      </c>
      <c r="AN112" s="23">
        <f t="shared" si="44"/>
        <v>0</v>
      </c>
      <c r="AO112" s="29">
        <f t="shared" si="45"/>
        <v>0</v>
      </c>
    </row>
    <row r="113" spans="1:41" x14ac:dyDescent="0.25">
      <c r="A113" s="110" t="str">
        <f>CONCATENATE($A$64," #3")</f>
        <v>Lunes #3</v>
      </c>
      <c r="B113" s="4">
        <v>4</v>
      </c>
      <c r="C113" s="23">
        <f>E100</f>
        <v>0</v>
      </c>
      <c r="D113" s="23">
        <f t="shared" si="32"/>
        <v>0</v>
      </c>
      <c r="E113" s="29">
        <f t="shared" si="33"/>
        <v>0</v>
      </c>
      <c r="G113" s="110" t="str">
        <f>CONCATENATE($A$65," #3")</f>
        <v>Martes #3</v>
      </c>
      <c r="H113" s="4">
        <v>4</v>
      </c>
      <c r="I113" s="23">
        <f>E101</f>
        <v>0</v>
      </c>
      <c r="J113" s="23">
        <f t="shared" si="34"/>
        <v>0</v>
      </c>
      <c r="K113" s="29">
        <f t="shared" si="35"/>
        <v>0</v>
      </c>
      <c r="M113" s="110" t="str">
        <f>CONCATENATE($A$66," #3")</f>
        <v>Miércoles #3</v>
      </c>
      <c r="N113" s="4">
        <v>4</v>
      </c>
      <c r="O113" s="23">
        <f>E102</f>
        <v>0</v>
      </c>
      <c r="P113" s="23">
        <f t="shared" si="36"/>
        <v>0</v>
      </c>
      <c r="Q113" s="29">
        <f t="shared" si="37"/>
        <v>0</v>
      </c>
      <c r="S113" s="110" t="str">
        <f>CONCATENATE($A$67," #3")</f>
        <v>Jueves #3</v>
      </c>
      <c r="T113" s="4">
        <v>4</v>
      </c>
      <c r="U113" s="23">
        <f>E103</f>
        <v>0</v>
      </c>
      <c r="V113" s="23">
        <f t="shared" si="38"/>
        <v>0</v>
      </c>
      <c r="W113" s="29">
        <f t="shared" si="39"/>
        <v>0</v>
      </c>
      <c r="Y113" s="110" t="str">
        <f>CONCATENATE($A$68," #3")</f>
        <v>Viernes #3</v>
      </c>
      <c r="Z113" s="4">
        <v>4</v>
      </c>
      <c r="AA113" s="23">
        <f>E104</f>
        <v>0</v>
      </c>
      <c r="AB113" s="23">
        <f t="shared" si="40"/>
        <v>0</v>
      </c>
      <c r="AC113" s="29">
        <f t="shared" si="41"/>
        <v>0</v>
      </c>
      <c r="AE113" s="110" t="str">
        <f>CONCATENATE($A$69," #3")</f>
        <v>Sábado #3</v>
      </c>
      <c r="AF113" s="4">
        <v>4</v>
      </c>
      <c r="AG113" s="23">
        <f>E105</f>
        <v>0</v>
      </c>
      <c r="AH113" s="23">
        <f t="shared" si="42"/>
        <v>0</v>
      </c>
      <c r="AI113" s="29">
        <f t="shared" si="43"/>
        <v>0</v>
      </c>
      <c r="AK113" s="110" t="str">
        <f>CONCATENATE($A$70," #3")</f>
        <v>Domingo #3</v>
      </c>
      <c r="AL113" s="4">
        <v>4</v>
      </c>
      <c r="AM113" s="23">
        <f>E106</f>
        <v>0</v>
      </c>
      <c r="AN113" s="23">
        <f t="shared" si="44"/>
        <v>0</v>
      </c>
      <c r="AO113" s="29">
        <f t="shared" si="45"/>
        <v>0</v>
      </c>
    </row>
    <row r="114" spans="1:41" x14ac:dyDescent="0.25">
      <c r="A114" s="110" t="str">
        <f>CONCATENATE($A$64," #2")</f>
        <v>Lunes #2</v>
      </c>
      <c r="B114" s="4">
        <v>5</v>
      </c>
      <c r="C114" s="23">
        <f>F100</f>
        <v>0</v>
      </c>
      <c r="D114" s="23">
        <f t="shared" si="32"/>
        <v>0</v>
      </c>
      <c r="E114" s="29">
        <f t="shared" si="33"/>
        <v>0</v>
      </c>
      <c r="G114" s="110" t="str">
        <f>CONCATENATE($A$65," #2")</f>
        <v>Martes #2</v>
      </c>
      <c r="H114" s="4">
        <v>5</v>
      </c>
      <c r="I114" s="23">
        <f>F101</f>
        <v>0</v>
      </c>
      <c r="J114" s="23">
        <f t="shared" si="34"/>
        <v>0</v>
      </c>
      <c r="K114" s="29">
        <f t="shared" si="35"/>
        <v>0</v>
      </c>
      <c r="M114" s="110" t="str">
        <f>CONCATENATE($A$66," #2")</f>
        <v>Miércoles #2</v>
      </c>
      <c r="N114" s="4">
        <v>5</v>
      </c>
      <c r="O114" s="23">
        <f>F102</f>
        <v>0</v>
      </c>
      <c r="P114" s="23">
        <f t="shared" si="36"/>
        <v>0</v>
      </c>
      <c r="Q114" s="29">
        <f t="shared" si="37"/>
        <v>0</v>
      </c>
      <c r="S114" s="110" t="str">
        <f>CONCATENATE($A$67," #2")</f>
        <v>Jueves #2</v>
      </c>
      <c r="T114" s="4">
        <v>5</v>
      </c>
      <c r="U114" s="23">
        <f>F103</f>
        <v>0</v>
      </c>
      <c r="V114" s="23">
        <f t="shared" si="38"/>
        <v>0</v>
      </c>
      <c r="W114" s="29">
        <f t="shared" si="39"/>
        <v>0</v>
      </c>
      <c r="Y114" s="110" t="str">
        <f>CONCATENATE($A$68," #2")</f>
        <v>Viernes #2</v>
      </c>
      <c r="Z114" s="4">
        <v>5</v>
      </c>
      <c r="AA114" s="23">
        <f>F104</f>
        <v>0</v>
      </c>
      <c r="AB114" s="23">
        <f t="shared" si="40"/>
        <v>0</v>
      </c>
      <c r="AC114" s="29">
        <f t="shared" si="41"/>
        <v>0</v>
      </c>
      <c r="AE114" s="110" t="str">
        <f>CONCATENATE($A$69," #2")</f>
        <v>Sábado #2</v>
      </c>
      <c r="AF114" s="4">
        <v>5</v>
      </c>
      <c r="AG114" s="23">
        <f>F105</f>
        <v>0</v>
      </c>
      <c r="AH114" s="23">
        <f t="shared" si="42"/>
        <v>0</v>
      </c>
      <c r="AI114" s="29">
        <f t="shared" si="43"/>
        <v>0</v>
      </c>
      <c r="AK114" s="110" t="str">
        <f>CONCATENATE($A$70," #2")</f>
        <v>Domingo #2</v>
      </c>
      <c r="AL114" s="4">
        <v>5</v>
      </c>
      <c r="AM114" s="23">
        <f>F106</f>
        <v>0</v>
      </c>
      <c r="AN114" s="23">
        <f t="shared" si="44"/>
        <v>0</v>
      </c>
      <c r="AO114" s="29">
        <f t="shared" si="45"/>
        <v>0</v>
      </c>
    </row>
    <row r="115" spans="1:41" ht="15.75" thickBot="1" x14ac:dyDescent="0.3">
      <c r="A115" s="110" t="str">
        <f>CONCATENATE($A$64," #1")</f>
        <v>Lunes #1</v>
      </c>
      <c r="B115" s="4">
        <v>6</v>
      </c>
      <c r="C115" s="23">
        <f>G100</f>
        <v>0</v>
      </c>
      <c r="D115" s="23">
        <f t="shared" si="32"/>
        <v>0</v>
      </c>
      <c r="E115" s="29">
        <f t="shared" si="33"/>
        <v>0</v>
      </c>
      <c r="G115" s="110" t="str">
        <f>CONCATENATE($A$65," #1")</f>
        <v>Martes #1</v>
      </c>
      <c r="H115" s="4">
        <v>6</v>
      </c>
      <c r="I115" s="23">
        <f>G101</f>
        <v>0</v>
      </c>
      <c r="J115" s="23">
        <f t="shared" si="34"/>
        <v>0</v>
      </c>
      <c r="K115" s="29">
        <f t="shared" si="35"/>
        <v>0</v>
      </c>
      <c r="M115" s="110" t="str">
        <f>CONCATENATE($A$66," #1")</f>
        <v>Miércoles #1</v>
      </c>
      <c r="N115" s="4">
        <v>6</v>
      </c>
      <c r="O115" s="23">
        <f>G102</f>
        <v>0</v>
      </c>
      <c r="P115" s="23">
        <f t="shared" si="36"/>
        <v>0</v>
      </c>
      <c r="Q115" s="29">
        <f t="shared" si="37"/>
        <v>0</v>
      </c>
      <c r="S115" s="110" t="str">
        <f>CONCATENATE($A$67," #1")</f>
        <v>Jueves #1</v>
      </c>
      <c r="T115" s="4">
        <v>6</v>
      </c>
      <c r="U115" s="23">
        <f>G103</f>
        <v>0</v>
      </c>
      <c r="V115" s="23">
        <f t="shared" si="38"/>
        <v>0</v>
      </c>
      <c r="W115" s="29">
        <f t="shared" si="39"/>
        <v>0</v>
      </c>
      <c r="Y115" s="110" t="str">
        <f>CONCATENATE($A$68," #1")</f>
        <v>Viernes #1</v>
      </c>
      <c r="Z115" s="4">
        <v>6</v>
      </c>
      <c r="AA115" s="23">
        <f>G104</f>
        <v>0</v>
      </c>
      <c r="AB115" s="23">
        <f t="shared" si="40"/>
        <v>0</v>
      </c>
      <c r="AC115" s="29">
        <f t="shared" si="41"/>
        <v>0</v>
      </c>
      <c r="AE115" s="110" t="str">
        <f>CONCATENATE($A$69," #1")</f>
        <v>Sábado #1</v>
      </c>
      <c r="AF115" s="4">
        <v>6</v>
      </c>
      <c r="AG115" s="23">
        <f>G105</f>
        <v>0</v>
      </c>
      <c r="AH115" s="23">
        <f t="shared" si="42"/>
        <v>0</v>
      </c>
      <c r="AI115" s="29">
        <f t="shared" si="43"/>
        <v>0</v>
      </c>
      <c r="AK115" s="110" t="str">
        <f>CONCATENATE($A$70," #1")</f>
        <v>Domingo #1</v>
      </c>
      <c r="AL115" s="4">
        <v>6</v>
      </c>
      <c r="AM115" s="23">
        <f>G106</f>
        <v>0</v>
      </c>
      <c r="AN115" s="23">
        <f t="shared" si="44"/>
        <v>0</v>
      </c>
      <c r="AO115" s="29">
        <f t="shared" si="45"/>
        <v>0</v>
      </c>
    </row>
    <row r="116" spans="1:41" ht="15.75" thickBot="1" x14ac:dyDescent="0.3">
      <c r="A116" s="111"/>
      <c r="B116" s="46">
        <f>SUM(B110:B115)</f>
        <v>21</v>
      </c>
      <c r="C116" s="46">
        <f>SUM(C110:C115)</f>
        <v>0</v>
      </c>
      <c r="D116" s="46">
        <f>SUM(D110:D115)</f>
        <v>0</v>
      </c>
      <c r="E116" s="47">
        <f>SUM(E110:E115)</f>
        <v>0</v>
      </c>
      <c r="G116" s="111"/>
      <c r="H116" s="46">
        <f>SUM(H110:H115)</f>
        <v>21</v>
      </c>
      <c r="I116" s="46">
        <f>SUM(I110:I115)</f>
        <v>0</v>
      </c>
      <c r="J116" s="46">
        <f>SUM(J110:J115)</f>
        <v>0</v>
      </c>
      <c r="K116" s="47">
        <f>SUM(K110:K115)</f>
        <v>0</v>
      </c>
      <c r="M116" s="111"/>
      <c r="N116" s="46">
        <f>SUM(N110:N115)</f>
        <v>21</v>
      </c>
      <c r="O116" s="46">
        <f>SUM(O110:O115)</f>
        <v>0</v>
      </c>
      <c r="P116" s="46">
        <f>SUM(P110:P115)</f>
        <v>0</v>
      </c>
      <c r="Q116" s="47">
        <f>SUM(Q110:Q115)</f>
        <v>0</v>
      </c>
      <c r="S116" s="111"/>
      <c r="T116" s="46">
        <f>SUM(T110:T115)</f>
        <v>21</v>
      </c>
      <c r="U116" s="46">
        <f>SUM(U110:U115)</f>
        <v>0</v>
      </c>
      <c r="V116" s="46">
        <f>SUM(V110:V115)</f>
        <v>0</v>
      </c>
      <c r="W116" s="47">
        <f>SUM(W110:W115)</f>
        <v>0</v>
      </c>
      <c r="Y116" s="111"/>
      <c r="Z116" s="46">
        <f>SUM(Z110:Z115)</f>
        <v>21</v>
      </c>
      <c r="AA116" s="46">
        <f>SUM(AA110:AA115)</f>
        <v>0</v>
      </c>
      <c r="AB116" s="46">
        <f>SUM(AB110:AB115)</f>
        <v>0</v>
      </c>
      <c r="AC116" s="47">
        <f>SUM(AC110:AC115)</f>
        <v>0</v>
      </c>
      <c r="AE116" s="111"/>
      <c r="AF116" s="46">
        <f>SUM(AF110:AF115)</f>
        <v>21</v>
      </c>
      <c r="AG116" s="46">
        <f>SUM(AG110:AG115)</f>
        <v>0</v>
      </c>
      <c r="AH116" s="46">
        <f>SUM(AH110:AH115)</f>
        <v>0</v>
      </c>
      <c r="AI116" s="47">
        <f>SUM(AI110:AI115)</f>
        <v>0</v>
      </c>
      <c r="AK116" s="111"/>
      <c r="AL116" s="46">
        <f>SUM(AL110:AL115)</f>
        <v>21</v>
      </c>
      <c r="AM116" s="46">
        <f>SUM(AM110:AM115)</f>
        <v>0</v>
      </c>
      <c r="AN116" s="46">
        <f>SUM(AN110:AN115)</f>
        <v>0</v>
      </c>
      <c r="AO116" s="47">
        <f>SUM(AO110:AO115)</f>
        <v>0</v>
      </c>
    </row>
    <row r="117" spans="1:41" ht="15.75" thickTop="1" x14ac:dyDescent="0.25"/>
    <row r="118" spans="1:41" ht="15.75" thickBot="1" x14ac:dyDescent="0.3"/>
    <row r="119" spans="1:41" ht="15.75" thickBot="1" x14ac:dyDescent="0.3">
      <c r="A119" s="121" t="s">
        <v>4</v>
      </c>
      <c r="B119" s="44">
        <f>COUNTA(A110:A115)</f>
        <v>6</v>
      </c>
      <c r="G119" s="121" t="s">
        <v>4</v>
      </c>
      <c r="H119" s="44">
        <f>COUNTA(G110:G115)</f>
        <v>6</v>
      </c>
      <c r="M119" s="121" t="s">
        <v>4</v>
      </c>
      <c r="N119" s="44">
        <f>COUNTA(M110:M115)</f>
        <v>6</v>
      </c>
      <c r="S119" s="121" t="s">
        <v>4</v>
      </c>
      <c r="T119" s="44">
        <f>COUNTA(S110:S115)</f>
        <v>6</v>
      </c>
      <c r="Y119" s="121" t="s">
        <v>4</v>
      </c>
      <c r="Z119" s="44">
        <f>COUNTA(Y110:Y115)</f>
        <v>6</v>
      </c>
      <c r="AE119" s="121" t="s">
        <v>4</v>
      </c>
      <c r="AF119" s="44">
        <f>COUNTA(AE110:AE115)</f>
        <v>6</v>
      </c>
      <c r="AK119" s="121" t="s">
        <v>4</v>
      </c>
      <c r="AL119" s="44">
        <f>COUNTA(AK110:AK115)</f>
        <v>6</v>
      </c>
    </row>
    <row r="120" spans="1:41" ht="15.75" thickBot="1" x14ac:dyDescent="0.3">
      <c r="A120" s="22"/>
      <c r="B120" s="22"/>
      <c r="G120" s="22"/>
      <c r="H120" s="22"/>
      <c r="M120" s="22"/>
      <c r="N120" s="22"/>
      <c r="S120" s="22"/>
      <c r="T120" s="22"/>
      <c r="Y120" s="22"/>
      <c r="Z120" s="22"/>
      <c r="AE120" s="22"/>
      <c r="AF120" s="22"/>
      <c r="AK120" s="22"/>
      <c r="AL120" s="22"/>
    </row>
    <row r="121" spans="1:41" x14ac:dyDescent="0.25">
      <c r="A121" s="122" t="s">
        <v>6</v>
      </c>
      <c r="B121" s="49">
        <f>((C116-(B122*B116))/B119)</f>
        <v>0</v>
      </c>
      <c r="G121" s="122" t="s">
        <v>6</v>
      </c>
      <c r="H121" s="49">
        <f>((I116-(H122*H116))/H119)</f>
        <v>0</v>
      </c>
      <c r="M121" s="122" t="s">
        <v>6</v>
      </c>
      <c r="N121" s="49">
        <f>((O116-(N122*N116))/N119)</f>
        <v>0</v>
      </c>
      <c r="S121" s="122" t="s">
        <v>6</v>
      </c>
      <c r="T121" s="49">
        <f>((U116-(T122*T116))/T119)</f>
        <v>0</v>
      </c>
      <c r="Y121" s="122" t="s">
        <v>6</v>
      </c>
      <c r="Z121" s="49">
        <f>((AA116-(Z122*Z116))/Z119)</f>
        <v>0</v>
      </c>
      <c r="AE121" s="122" t="s">
        <v>6</v>
      </c>
      <c r="AF121" s="49">
        <f>((AG116-(AF122*AF116))/AF119)</f>
        <v>0</v>
      </c>
      <c r="AK121" s="122" t="s">
        <v>6</v>
      </c>
      <c r="AL121" s="49">
        <f>((AM116-(AL122*AL116))/AL119)</f>
        <v>0</v>
      </c>
    </row>
    <row r="122" spans="1:41" ht="15.75" thickBot="1" x14ac:dyDescent="0.3">
      <c r="A122" s="123" t="s">
        <v>7</v>
      </c>
      <c r="B122" s="112">
        <f>((B119*(E116))-(B116*C116))/((B119*D116)-(B116^2))</f>
        <v>0</v>
      </c>
      <c r="G122" s="123" t="s">
        <v>7</v>
      </c>
      <c r="H122" s="112">
        <f>((H119*(K116))-(H116*I116))/((H119*J116)-(H116^2))</f>
        <v>0</v>
      </c>
      <c r="M122" s="123" t="s">
        <v>7</v>
      </c>
      <c r="N122" s="112">
        <f>((N119*(Q116))-(N116*O116))/((N119*P116)-(N116^2))</f>
        <v>0</v>
      </c>
      <c r="S122" s="123" t="s">
        <v>7</v>
      </c>
      <c r="T122" s="112">
        <f>((T119*(W116))-(T116*U116))/((T119*V116)-(T116^2))</f>
        <v>0</v>
      </c>
      <c r="Y122" s="123" t="s">
        <v>7</v>
      </c>
      <c r="Z122" s="112">
        <f>((Z119*(AC116))-(Z116*AA116))/((Z119*AB116)-(Z116^2))</f>
        <v>0</v>
      </c>
      <c r="AE122" s="123" t="s">
        <v>7</v>
      </c>
      <c r="AF122" s="112">
        <f>((AF119*(AI116))-(AF116*AG116))/((AF119*AH116)-(AF116^2))</f>
        <v>0</v>
      </c>
      <c r="AK122" s="123" t="s">
        <v>7</v>
      </c>
      <c r="AL122" s="112">
        <f>((AL119*(AO116))-(AL116*AM116))/((AL119*AN116)-(AL116^2))</f>
        <v>0</v>
      </c>
    </row>
    <row r="123" spans="1:41" ht="15.75" thickBot="1" x14ac:dyDescent="0.3">
      <c r="A123" s="22"/>
      <c r="B123" s="22"/>
      <c r="G123" s="22"/>
      <c r="H123" s="22"/>
      <c r="M123" s="22"/>
      <c r="N123" s="22"/>
      <c r="S123" s="22"/>
      <c r="T123" s="22"/>
      <c r="Y123" s="22"/>
      <c r="Z123" s="22"/>
      <c r="AE123" s="22"/>
      <c r="AF123" s="22"/>
      <c r="AK123" s="22"/>
      <c r="AL123" s="22"/>
    </row>
    <row r="124" spans="1:41" x14ac:dyDescent="0.25">
      <c r="A124" s="122" t="s">
        <v>11</v>
      </c>
      <c r="B124" s="124">
        <v>7</v>
      </c>
      <c r="C124" s="125">
        <v>8</v>
      </c>
      <c r="G124" s="122" t="s">
        <v>11</v>
      </c>
      <c r="H124" s="124">
        <v>7</v>
      </c>
      <c r="I124" s="125">
        <v>8</v>
      </c>
      <c r="M124" s="122" t="s">
        <v>11</v>
      </c>
      <c r="N124" s="124">
        <v>7</v>
      </c>
      <c r="O124" s="125">
        <v>8</v>
      </c>
      <c r="S124" s="122" t="s">
        <v>11</v>
      </c>
      <c r="T124" s="124">
        <v>7</v>
      </c>
      <c r="U124" s="125">
        <v>8</v>
      </c>
      <c r="Y124" s="122" t="s">
        <v>11</v>
      </c>
      <c r="Z124" s="124">
        <v>7</v>
      </c>
      <c r="AA124" s="125">
        <v>8</v>
      </c>
      <c r="AE124" s="122" t="s">
        <v>11</v>
      </c>
      <c r="AF124" s="124">
        <v>7</v>
      </c>
      <c r="AG124" s="125">
        <v>8</v>
      </c>
      <c r="AK124" s="122" t="s">
        <v>11</v>
      </c>
      <c r="AL124" s="124">
        <v>7</v>
      </c>
      <c r="AM124" s="125">
        <v>8</v>
      </c>
    </row>
    <row r="125" spans="1:41" ht="15.75" thickBot="1" x14ac:dyDescent="0.3">
      <c r="A125" s="45" t="s">
        <v>5</v>
      </c>
      <c r="B125" s="52">
        <f>B121+(B122*B124)</f>
        <v>0</v>
      </c>
      <c r="C125" s="51">
        <f>B121+(B122*C124)</f>
        <v>0</v>
      </c>
      <c r="G125" s="45" t="s">
        <v>5</v>
      </c>
      <c r="H125" s="52">
        <f>H121+(H122*H124)</f>
        <v>0</v>
      </c>
      <c r="I125" s="51">
        <f>H121+(H122*I124)</f>
        <v>0</v>
      </c>
      <c r="M125" s="45" t="s">
        <v>5</v>
      </c>
      <c r="N125" s="52">
        <f>N121+(N122*N124)</f>
        <v>0</v>
      </c>
      <c r="O125" s="51">
        <f>N121+(N122*O124)</f>
        <v>0</v>
      </c>
      <c r="S125" s="45" t="s">
        <v>5</v>
      </c>
      <c r="T125" s="52">
        <f>T121+(T122*T124)</f>
        <v>0</v>
      </c>
      <c r="U125" s="51">
        <f>T121+(T122*U124)</f>
        <v>0</v>
      </c>
      <c r="Y125" s="45" t="s">
        <v>5</v>
      </c>
      <c r="Z125" s="52">
        <f>Z121+(Z122*Z124)</f>
        <v>0</v>
      </c>
      <c r="AA125" s="51">
        <f>Z121+(Z122*AA124)</f>
        <v>0</v>
      </c>
      <c r="AE125" s="45" t="s">
        <v>5</v>
      </c>
      <c r="AF125" s="52">
        <f>AF121+(AF122*AF124)</f>
        <v>0</v>
      </c>
      <c r="AG125" s="51">
        <f>AF121+(AF122*AG124)</f>
        <v>0</v>
      </c>
      <c r="AK125" s="45" t="s">
        <v>5</v>
      </c>
      <c r="AL125" s="52">
        <f>AL121+(AL122*AL124)</f>
        <v>0</v>
      </c>
      <c r="AM125" s="51">
        <f>AL121+(AL122*AM124)</f>
        <v>0</v>
      </c>
    </row>
    <row r="134" spans="1:9" ht="19.5" thickBot="1" x14ac:dyDescent="0.35">
      <c r="A134" s="53" t="str">
        <f>UPPER(E17)</f>
        <v>PRODUCTO 3</v>
      </c>
      <c r="B134" s="105"/>
      <c r="C134" s="106" t="s">
        <v>28</v>
      </c>
      <c r="H134" s="100" t="s">
        <v>17</v>
      </c>
    </row>
    <row r="135" spans="1:9" ht="16.5" thickBot="1" x14ac:dyDescent="0.3">
      <c r="A135" s="126" t="s">
        <v>0</v>
      </c>
      <c r="B135" s="101" t="s">
        <v>44</v>
      </c>
      <c r="C135" s="102" t="s">
        <v>40</v>
      </c>
      <c r="D135" s="102" t="s">
        <v>39</v>
      </c>
      <c r="E135" s="102" t="s">
        <v>38</v>
      </c>
      <c r="F135" s="102" t="s">
        <v>37</v>
      </c>
      <c r="G135" s="103" t="s">
        <v>36</v>
      </c>
      <c r="H135" s="127" t="s">
        <v>41</v>
      </c>
      <c r="I135" s="128" t="s">
        <v>42</v>
      </c>
    </row>
    <row r="136" spans="1:9" x14ac:dyDescent="0.25">
      <c r="A136" s="28" t="s">
        <v>29</v>
      </c>
      <c r="B136" s="23">
        <f>E18</f>
        <v>0</v>
      </c>
      <c r="C136" s="23">
        <f>E25</f>
        <v>0</v>
      </c>
      <c r="D136" s="23">
        <f>E32</f>
        <v>0</v>
      </c>
      <c r="E136" s="23">
        <f>E39</f>
        <v>0</v>
      </c>
      <c r="F136" s="23">
        <f>E46</f>
        <v>0</v>
      </c>
      <c r="G136" s="23">
        <f>E53</f>
        <v>0</v>
      </c>
      <c r="H136" s="107">
        <f>B161</f>
        <v>0</v>
      </c>
      <c r="I136" s="108">
        <f>C161</f>
        <v>0</v>
      </c>
    </row>
    <row r="137" spans="1:9" x14ac:dyDescent="0.25">
      <c r="A137" s="28" t="s">
        <v>30</v>
      </c>
      <c r="B137" s="23">
        <f t="shared" ref="B137:B142" si="46">E19</f>
        <v>0</v>
      </c>
      <c r="C137" s="23">
        <f t="shared" ref="C137:C142" si="47">E26</f>
        <v>0</v>
      </c>
      <c r="D137" s="23">
        <f t="shared" ref="D137:D142" si="48">E33</f>
        <v>0</v>
      </c>
      <c r="E137" s="23">
        <f t="shared" ref="E137:E142" si="49">E40</f>
        <v>0</v>
      </c>
      <c r="F137" s="23">
        <f t="shared" ref="F137:F142" si="50">E47</f>
        <v>0</v>
      </c>
      <c r="G137" s="23">
        <f t="shared" ref="G137:G142" si="51">E54</f>
        <v>0</v>
      </c>
      <c r="H137" s="107">
        <f>H161</f>
        <v>0</v>
      </c>
      <c r="I137" s="108">
        <f>I161</f>
        <v>0</v>
      </c>
    </row>
    <row r="138" spans="1:9" x14ac:dyDescent="0.25">
      <c r="A138" s="28" t="s">
        <v>31</v>
      </c>
      <c r="B138" s="23">
        <f t="shared" si="46"/>
        <v>0</v>
      </c>
      <c r="C138" s="23">
        <f t="shared" si="47"/>
        <v>0</v>
      </c>
      <c r="D138" s="23">
        <f t="shared" si="48"/>
        <v>0</v>
      </c>
      <c r="E138" s="23">
        <f t="shared" si="49"/>
        <v>0</v>
      </c>
      <c r="F138" s="23">
        <f t="shared" si="50"/>
        <v>0</v>
      </c>
      <c r="G138" s="23">
        <f t="shared" si="51"/>
        <v>0</v>
      </c>
      <c r="H138" s="107">
        <f>N161</f>
        <v>0</v>
      </c>
      <c r="I138" s="108">
        <f>O161</f>
        <v>0</v>
      </c>
    </row>
    <row r="139" spans="1:9" x14ac:dyDescent="0.25">
      <c r="A139" s="28" t="s">
        <v>32</v>
      </c>
      <c r="B139" s="23">
        <f t="shared" si="46"/>
        <v>0</v>
      </c>
      <c r="C139" s="23">
        <f t="shared" si="47"/>
        <v>0</v>
      </c>
      <c r="D139" s="23">
        <f t="shared" si="48"/>
        <v>0</v>
      </c>
      <c r="E139" s="23">
        <f t="shared" si="49"/>
        <v>0</v>
      </c>
      <c r="F139" s="23">
        <f t="shared" si="50"/>
        <v>0</v>
      </c>
      <c r="G139" s="23">
        <f t="shared" si="51"/>
        <v>0</v>
      </c>
      <c r="H139" s="107">
        <f>T161</f>
        <v>0</v>
      </c>
      <c r="I139" s="108">
        <f>U161</f>
        <v>0</v>
      </c>
    </row>
    <row r="140" spans="1:9" x14ac:dyDescent="0.25">
      <c r="A140" s="28" t="s">
        <v>33</v>
      </c>
      <c r="B140" s="23">
        <f t="shared" si="46"/>
        <v>0</v>
      </c>
      <c r="C140" s="23">
        <f t="shared" si="47"/>
        <v>0</v>
      </c>
      <c r="D140" s="23">
        <f t="shared" si="48"/>
        <v>0</v>
      </c>
      <c r="E140" s="23">
        <f t="shared" si="49"/>
        <v>0</v>
      </c>
      <c r="F140" s="23">
        <f t="shared" si="50"/>
        <v>0</v>
      </c>
      <c r="G140" s="23">
        <f t="shared" si="51"/>
        <v>0</v>
      </c>
      <c r="H140" s="107">
        <f>Z161</f>
        <v>0</v>
      </c>
      <c r="I140" s="108">
        <f>AA161</f>
        <v>0</v>
      </c>
    </row>
    <row r="141" spans="1:9" x14ac:dyDescent="0.25">
      <c r="A141" s="28" t="s">
        <v>34</v>
      </c>
      <c r="B141" s="23">
        <f t="shared" si="46"/>
        <v>0</v>
      </c>
      <c r="C141" s="23">
        <f t="shared" si="47"/>
        <v>0</v>
      </c>
      <c r="D141" s="23">
        <f t="shared" si="48"/>
        <v>0</v>
      </c>
      <c r="E141" s="23">
        <f t="shared" si="49"/>
        <v>0</v>
      </c>
      <c r="F141" s="23">
        <f t="shared" si="50"/>
        <v>0</v>
      </c>
      <c r="G141" s="23">
        <f t="shared" si="51"/>
        <v>0</v>
      </c>
      <c r="H141" s="107">
        <f>AF161</f>
        <v>0</v>
      </c>
      <c r="I141" s="108">
        <f>AG161</f>
        <v>0</v>
      </c>
    </row>
    <row r="142" spans="1:9" ht="15.75" thickBot="1" x14ac:dyDescent="0.3">
      <c r="A142" s="24" t="s">
        <v>35</v>
      </c>
      <c r="B142" s="26">
        <f t="shared" si="46"/>
        <v>0</v>
      </c>
      <c r="C142" s="26">
        <f t="shared" si="47"/>
        <v>0</v>
      </c>
      <c r="D142" s="26">
        <f t="shared" si="48"/>
        <v>0</v>
      </c>
      <c r="E142" s="26">
        <f t="shared" si="49"/>
        <v>0</v>
      </c>
      <c r="F142" s="26">
        <f t="shared" si="50"/>
        <v>0</v>
      </c>
      <c r="G142" s="30">
        <f t="shared" si="51"/>
        <v>0</v>
      </c>
      <c r="H142" s="113">
        <f>AL161</f>
        <v>0</v>
      </c>
      <c r="I142" s="114">
        <f>AM161</f>
        <v>0</v>
      </c>
    </row>
    <row r="144" spans="1:9" ht="15.75" thickBot="1" x14ac:dyDescent="0.3"/>
    <row r="145" spans="1:41" ht="17.25" customHeight="1" thickBot="1" x14ac:dyDescent="0.3">
      <c r="A145" s="129" t="s">
        <v>0</v>
      </c>
      <c r="B145" s="130" t="s">
        <v>43</v>
      </c>
      <c r="C145" s="130" t="s">
        <v>1</v>
      </c>
      <c r="D145" s="130" t="s">
        <v>2</v>
      </c>
      <c r="E145" s="131" t="s">
        <v>3</v>
      </c>
      <c r="G145" s="129" t="s">
        <v>0</v>
      </c>
      <c r="H145" s="130" t="s">
        <v>43</v>
      </c>
      <c r="I145" s="130" t="s">
        <v>1</v>
      </c>
      <c r="J145" s="130" t="s">
        <v>2</v>
      </c>
      <c r="K145" s="131" t="s">
        <v>3</v>
      </c>
      <c r="M145" s="129" t="s">
        <v>0</v>
      </c>
      <c r="N145" s="130" t="s">
        <v>43</v>
      </c>
      <c r="O145" s="130" t="s">
        <v>1</v>
      </c>
      <c r="P145" s="130" t="s">
        <v>2</v>
      </c>
      <c r="Q145" s="131" t="s">
        <v>3</v>
      </c>
      <c r="S145" s="129" t="s">
        <v>0</v>
      </c>
      <c r="T145" s="130" t="s">
        <v>43</v>
      </c>
      <c r="U145" s="130" t="s">
        <v>1</v>
      </c>
      <c r="V145" s="130" t="s">
        <v>2</v>
      </c>
      <c r="W145" s="131" t="s">
        <v>3</v>
      </c>
      <c r="Y145" s="129" t="s">
        <v>0</v>
      </c>
      <c r="Z145" s="130" t="s">
        <v>43</v>
      </c>
      <c r="AA145" s="130" t="s">
        <v>1</v>
      </c>
      <c r="AB145" s="130" t="s">
        <v>2</v>
      </c>
      <c r="AC145" s="131" t="s">
        <v>3</v>
      </c>
      <c r="AE145" s="129" t="s">
        <v>0</v>
      </c>
      <c r="AF145" s="130" t="s">
        <v>43</v>
      </c>
      <c r="AG145" s="130" t="s">
        <v>1</v>
      </c>
      <c r="AH145" s="130" t="s">
        <v>2</v>
      </c>
      <c r="AI145" s="131" t="s">
        <v>3</v>
      </c>
      <c r="AK145" s="129" t="s">
        <v>0</v>
      </c>
      <c r="AL145" s="130" t="s">
        <v>43</v>
      </c>
      <c r="AM145" s="130" t="s">
        <v>1</v>
      </c>
      <c r="AN145" s="130" t="s">
        <v>2</v>
      </c>
      <c r="AO145" s="131" t="s">
        <v>3</v>
      </c>
    </row>
    <row r="146" spans="1:41" x14ac:dyDescent="0.25">
      <c r="A146" s="110" t="str">
        <f>CONCATENATE($A$64," #6")</f>
        <v>Lunes #6</v>
      </c>
      <c r="B146" s="4">
        <v>1</v>
      </c>
      <c r="C146" s="23">
        <f>B136</f>
        <v>0</v>
      </c>
      <c r="D146" s="23">
        <f>C146^2</f>
        <v>0</v>
      </c>
      <c r="E146" s="29">
        <f>B146*C146</f>
        <v>0</v>
      </c>
      <c r="G146" s="110" t="str">
        <f>CONCATENATE($A$65," #6")</f>
        <v>Martes #6</v>
      </c>
      <c r="H146" s="4">
        <v>1</v>
      </c>
      <c r="I146" s="23">
        <f>B137</f>
        <v>0</v>
      </c>
      <c r="J146" s="23">
        <f>I146^2</f>
        <v>0</v>
      </c>
      <c r="K146" s="29">
        <f>H146*I146</f>
        <v>0</v>
      </c>
      <c r="M146" s="110" t="str">
        <f>CONCATENATE($A$66," #6")</f>
        <v>Miércoles #6</v>
      </c>
      <c r="N146" s="4">
        <v>1</v>
      </c>
      <c r="O146" s="23">
        <f>B138</f>
        <v>0</v>
      </c>
      <c r="P146" s="23">
        <f>O146^2</f>
        <v>0</v>
      </c>
      <c r="Q146" s="29">
        <f>N146*O146</f>
        <v>0</v>
      </c>
      <c r="S146" s="110" t="str">
        <f>CONCATENATE($A$67," #6")</f>
        <v>Jueves #6</v>
      </c>
      <c r="T146" s="4">
        <v>1</v>
      </c>
      <c r="U146" s="23">
        <f>B139</f>
        <v>0</v>
      </c>
      <c r="V146" s="23">
        <f>U146^2</f>
        <v>0</v>
      </c>
      <c r="W146" s="29">
        <f>T146*U146</f>
        <v>0</v>
      </c>
      <c r="Y146" s="110" t="str">
        <f>CONCATENATE($A$68," #6")</f>
        <v>Viernes #6</v>
      </c>
      <c r="Z146" s="4">
        <v>1</v>
      </c>
      <c r="AA146" s="23">
        <f>B140</f>
        <v>0</v>
      </c>
      <c r="AB146" s="23">
        <f>AA146^2</f>
        <v>0</v>
      </c>
      <c r="AC146" s="29">
        <f>Z146*AA146</f>
        <v>0</v>
      </c>
      <c r="AE146" s="110" t="str">
        <f>CONCATENATE($A$69," #6")</f>
        <v>Sábado #6</v>
      </c>
      <c r="AF146" s="4">
        <v>1</v>
      </c>
      <c r="AG146" s="23">
        <f>B141</f>
        <v>0</v>
      </c>
      <c r="AH146" s="23">
        <f>AG146^2</f>
        <v>0</v>
      </c>
      <c r="AI146" s="29">
        <f>AF146*AG146</f>
        <v>0</v>
      </c>
      <c r="AK146" s="110" t="str">
        <f>CONCATENATE($A$70," #6")</f>
        <v>Domingo #6</v>
      </c>
      <c r="AL146" s="4">
        <v>1</v>
      </c>
      <c r="AM146" s="23">
        <f>B142</f>
        <v>0</v>
      </c>
      <c r="AN146" s="23">
        <f>AM146^2</f>
        <v>0</v>
      </c>
      <c r="AO146" s="29">
        <f>AL146*AM146</f>
        <v>0</v>
      </c>
    </row>
    <row r="147" spans="1:41" x14ac:dyDescent="0.25">
      <c r="A147" s="110" t="str">
        <f>CONCATENATE($A$64," #5")</f>
        <v>Lunes #5</v>
      </c>
      <c r="B147" s="4">
        <v>2</v>
      </c>
      <c r="C147" s="23">
        <f>C136</f>
        <v>0</v>
      </c>
      <c r="D147" s="23">
        <f t="shared" ref="D147:D151" si="52">C147^2</f>
        <v>0</v>
      </c>
      <c r="E147" s="29">
        <f t="shared" ref="E147:E151" si="53">B147*C147</f>
        <v>0</v>
      </c>
      <c r="G147" s="110" t="str">
        <f>CONCATENATE($A$65," #5")</f>
        <v>Martes #5</v>
      </c>
      <c r="H147" s="4">
        <v>2</v>
      </c>
      <c r="I147" s="23">
        <f>C137</f>
        <v>0</v>
      </c>
      <c r="J147" s="23">
        <f t="shared" ref="J147:J151" si="54">I147^2</f>
        <v>0</v>
      </c>
      <c r="K147" s="29">
        <f t="shared" ref="K147:K151" si="55">H147*I147</f>
        <v>0</v>
      </c>
      <c r="M147" s="110" t="str">
        <f>CONCATENATE($A$66," #5")</f>
        <v>Miércoles #5</v>
      </c>
      <c r="N147" s="4">
        <v>2</v>
      </c>
      <c r="O147" s="23">
        <f>C138</f>
        <v>0</v>
      </c>
      <c r="P147" s="23">
        <f t="shared" ref="P147:P151" si="56">O147^2</f>
        <v>0</v>
      </c>
      <c r="Q147" s="29">
        <f t="shared" ref="Q147:Q151" si="57">N147*O147</f>
        <v>0</v>
      </c>
      <c r="S147" s="110" t="str">
        <f>CONCATENATE($A$67," #5")</f>
        <v>Jueves #5</v>
      </c>
      <c r="T147" s="4">
        <v>2</v>
      </c>
      <c r="U147" s="23">
        <f>C139</f>
        <v>0</v>
      </c>
      <c r="V147" s="23">
        <f t="shared" ref="V147:V151" si="58">U147^2</f>
        <v>0</v>
      </c>
      <c r="W147" s="29">
        <f t="shared" ref="W147:W151" si="59">T147*U147</f>
        <v>0</v>
      </c>
      <c r="Y147" s="110" t="str">
        <f>CONCATENATE($A$68," #5")</f>
        <v>Viernes #5</v>
      </c>
      <c r="Z147" s="4">
        <v>2</v>
      </c>
      <c r="AA147" s="23">
        <f>C140</f>
        <v>0</v>
      </c>
      <c r="AB147" s="23">
        <f t="shared" ref="AB147:AB151" si="60">AA147^2</f>
        <v>0</v>
      </c>
      <c r="AC147" s="29">
        <f t="shared" ref="AC147:AC151" si="61">Z147*AA147</f>
        <v>0</v>
      </c>
      <c r="AE147" s="110" t="str">
        <f>CONCATENATE($A$69," #5")</f>
        <v>Sábado #5</v>
      </c>
      <c r="AF147" s="4">
        <v>2</v>
      </c>
      <c r="AG147" s="23">
        <f>C141</f>
        <v>0</v>
      </c>
      <c r="AH147" s="23">
        <f t="shared" ref="AH147:AH151" si="62">AG147^2</f>
        <v>0</v>
      </c>
      <c r="AI147" s="29">
        <f t="shared" ref="AI147:AI151" si="63">AF147*AG147</f>
        <v>0</v>
      </c>
      <c r="AK147" s="110" t="str">
        <f>CONCATENATE($A$70," #5")</f>
        <v>Domingo #5</v>
      </c>
      <c r="AL147" s="4">
        <v>2</v>
      </c>
      <c r="AM147" s="23">
        <f>C142</f>
        <v>0</v>
      </c>
      <c r="AN147" s="23">
        <f t="shared" ref="AN147:AN151" si="64">AM147^2</f>
        <v>0</v>
      </c>
      <c r="AO147" s="29">
        <f t="shared" ref="AO147:AO151" si="65">AL147*AM147</f>
        <v>0</v>
      </c>
    </row>
    <row r="148" spans="1:41" x14ac:dyDescent="0.25">
      <c r="A148" s="110" t="str">
        <f>CONCATENATE($A$64," #4")</f>
        <v>Lunes #4</v>
      </c>
      <c r="B148" s="4">
        <v>3</v>
      </c>
      <c r="C148" s="23">
        <f>D136</f>
        <v>0</v>
      </c>
      <c r="D148" s="23">
        <f t="shared" si="52"/>
        <v>0</v>
      </c>
      <c r="E148" s="29">
        <f t="shared" si="53"/>
        <v>0</v>
      </c>
      <c r="G148" s="110" t="str">
        <f>CONCATENATE($A$65," #4")</f>
        <v>Martes #4</v>
      </c>
      <c r="H148" s="4">
        <v>3</v>
      </c>
      <c r="I148" s="23">
        <f>D137</f>
        <v>0</v>
      </c>
      <c r="J148" s="23">
        <f t="shared" si="54"/>
        <v>0</v>
      </c>
      <c r="K148" s="29">
        <f t="shared" si="55"/>
        <v>0</v>
      </c>
      <c r="M148" s="110" t="str">
        <f>CONCATENATE($A$66," #4")</f>
        <v>Miércoles #4</v>
      </c>
      <c r="N148" s="4">
        <v>3</v>
      </c>
      <c r="O148" s="23">
        <f>D138</f>
        <v>0</v>
      </c>
      <c r="P148" s="23">
        <f t="shared" si="56"/>
        <v>0</v>
      </c>
      <c r="Q148" s="29">
        <f t="shared" si="57"/>
        <v>0</v>
      </c>
      <c r="S148" s="110" t="str">
        <f>CONCATENATE($A$67," #4")</f>
        <v>Jueves #4</v>
      </c>
      <c r="T148" s="4">
        <v>3</v>
      </c>
      <c r="U148" s="23">
        <f>D139</f>
        <v>0</v>
      </c>
      <c r="V148" s="23">
        <f t="shared" si="58"/>
        <v>0</v>
      </c>
      <c r="W148" s="29">
        <f t="shared" si="59"/>
        <v>0</v>
      </c>
      <c r="Y148" s="110" t="str">
        <f>CONCATENATE($A$68," #4")</f>
        <v>Viernes #4</v>
      </c>
      <c r="Z148" s="4">
        <v>3</v>
      </c>
      <c r="AA148" s="23">
        <f>D140</f>
        <v>0</v>
      </c>
      <c r="AB148" s="23">
        <f t="shared" si="60"/>
        <v>0</v>
      </c>
      <c r="AC148" s="29">
        <f t="shared" si="61"/>
        <v>0</v>
      </c>
      <c r="AE148" s="110" t="str">
        <f>CONCATENATE($A$69," #4")</f>
        <v>Sábado #4</v>
      </c>
      <c r="AF148" s="4">
        <v>3</v>
      </c>
      <c r="AG148" s="23">
        <f>D141</f>
        <v>0</v>
      </c>
      <c r="AH148" s="23">
        <f t="shared" si="62"/>
        <v>0</v>
      </c>
      <c r="AI148" s="29">
        <f t="shared" si="63"/>
        <v>0</v>
      </c>
      <c r="AK148" s="110" t="str">
        <f>CONCATENATE($A$70," #4")</f>
        <v>Domingo #4</v>
      </c>
      <c r="AL148" s="4">
        <v>3</v>
      </c>
      <c r="AM148" s="23">
        <f>D142</f>
        <v>0</v>
      </c>
      <c r="AN148" s="23">
        <f t="shared" si="64"/>
        <v>0</v>
      </c>
      <c r="AO148" s="29">
        <f t="shared" si="65"/>
        <v>0</v>
      </c>
    </row>
    <row r="149" spans="1:41" x14ac:dyDescent="0.25">
      <c r="A149" s="110" t="str">
        <f>CONCATENATE($A$64," #3")</f>
        <v>Lunes #3</v>
      </c>
      <c r="B149" s="4">
        <v>4</v>
      </c>
      <c r="C149" s="23">
        <f>E136</f>
        <v>0</v>
      </c>
      <c r="D149" s="23">
        <f t="shared" si="52"/>
        <v>0</v>
      </c>
      <c r="E149" s="29">
        <f t="shared" si="53"/>
        <v>0</v>
      </c>
      <c r="G149" s="110" t="str">
        <f>CONCATENATE($A$65," #3")</f>
        <v>Martes #3</v>
      </c>
      <c r="H149" s="4">
        <v>4</v>
      </c>
      <c r="I149" s="23">
        <f>E137</f>
        <v>0</v>
      </c>
      <c r="J149" s="23">
        <f t="shared" si="54"/>
        <v>0</v>
      </c>
      <c r="K149" s="29">
        <f t="shared" si="55"/>
        <v>0</v>
      </c>
      <c r="M149" s="110" t="str">
        <f>CONCATENATE($A$66," #3")</f>
        <v>Miércoles #3</v>
      </c>
      <c r="N149" s="4">
        <v>4</v>
      </c>
      <c r="O149" s="23">
        <f>E138</f>
        <v>0</v>
      </c>
      <c r="P149" s="23">
        <f t="shared" si="56"/>
        <v>0</v>
      </c>
      <c r="Q149" s="29">
        <f t="shared" si="57"/>
        <v>0</v>
      </c>
      <c r="S149" s="110" t="str">
        <f>CONCATENATE($A$67," #3")</f>
        <v>Jueves #3</v>
      </c>
      <c r="T149" s="4">
        <v>4</v>
      </c>
      <c r="U149" s="23">
        <f>E139</f>
        <v>0</v>
      </c>
      <c r="V149" s="23">
        <f t="shared" si="58"/>
        <v>0</v>
      </c>
      <c r="W149" s="29">
        <f t="shared" si="59"/>
        <v>0</v>
      </c>
      <c r="Y149" s="110" t="str">
        <f>CONCATENATE($A$68," #3")</f>
        <v>Viernes #3</v>
      </c>
      <c r="Z149" s="4">
        <v>4</v>
      </c>
      <c r="AA149" s="23">
        <f>E140</f>
        <v>0</v>
      </c>
      <c r="AB149" s="23">
        <f t="shared" si="60"/>
        <v>0</v>
      </c>
      <c r="AC149" s="29">
        <f t="shared" si="61"/>
        <v>0</v>
      </c>
      <c r="AE149" s="110" t="str">
        <f>CONCATENATE($A$69," #3")</f>
        <v>Sábado #3</v>
      </c>
      <c r="AF149" s="4">
        <v>4</v>
      </c>
      <c r="AG149" s="23">
        <f>E141</f>
        <v>0</v>
      </c>
      <c r="AH149" s="23">
        <f t="shared" si="62"/>
        <v>0</v>
      </c>
      <c r="AI149" s="29">
        <f t="shared" si="63"/>
        <v>0</v>
      </c>
      <c r="AK149" s="110" t="str">
        <f>CONCATENATE($A$70," #3")</f>
        <v>Domingo #3</v>
      </c>
      <c r="AL149" s="4">
        <v>4</v>
      </c>
      <c r="AM149" s="23">
        <f>E142</f>
        <v>0</v>
      </c>
      <c r="AN149" s="23">
        <f t="shared" si="64"/>
        <v>0</v>
      </c>
      <c r="AO149" s="29">
        <f t="shared" si="65"/>
        <v>0</v>
      </c>
    </row>
    <row r="150" spans="1:41" x14ac:dyDescent="0.25">
      <c r="A150" s="110" t="str">
        <f>CONCATENATE($A$64," #2")</f>
        <v>Lunes #2</v>
      </c>
      <c r="B150" s="4">
        <v>5</v>
      </c>
      <c r="C150" s="23">
        <f>F136</f>
        <v>0</v>
      </c>
      <c r="D150" s="23">
        <f t="shared" si="52"/>
        <v>0</v>
      </c>
      <c r="E150" s="29">
        <f t="shared" si="53"/>
        <v>0</v>
      </c>
      <c r="G150" s="110" t="str">
        <f>CONCATENATE($A$65," #2")</f>
        <v>Martes #2</v>
      </c>
      <c r="H150" s="4">
        <v>5</v>
      </c>
      <c r="I150" s="23">
        <f>F137</f>
        <v>0</v>
      </c>
      <c r="J150" s="23">
        <f t="shared" si="54"/>
        <v>0</v>
      </c>
      <c r="K150" s="29">
        <f t="shared" si="55"/>
        <v>0</v>
      </c>
      <c r="M150" s="110" t="str">
        <f>CONCATENATE($A$66," #2")</f>
        <v>Miércoles #2</v>
      </c>
      <c r="N150" s="4">
        <v>5</v>
      </c>
      <c r="O150" s="23">
        <f>F138</f>
        <v>0</v>
      </c>
      <c r="P150" s="23">
        <f t="shared" si="56"/>
        <v>0</v>
      </c>
      <c r="Q150" s="29">
        <f t="shared" si="57"/>
        <v>0</v>
      </c>
      <c r="S150" s="110" t="str">
        <f>CONCATENATE($A$67," #2")</f>
        <v>Jueves #2</v>
      </c>
      <c r="T150" s="4">
        <v>5</v>
      </c>
      <c r="U150" s="23">
        <f>F139</f>
        <v>0</v>
      </c>
      <c r="V150" s="23">
        <f t="shared" si="58"/>
        <v>0</v>
      </c>
      <c r="W150" s="29">
        <f t="shared" si="59"/>
        <v>0</v>
      </c>
      <c r="Y150" s="110" t="str">
        <f>CONCATENATE($A$68," #2")</f>
        <v>Viernes #2</v>
      </c>
      <c r="Z150" s="4">
        <v>5</v>
      </c>
      <c r="AA150" s="23">
        <f>F140</f>
        <v>0</v>
      </c>
      <c r="AB150" s="23">
        <f t="shared" si="60"/>
        <v>0</v>
      </c>
      <c r="AC150" s="29">
        <f t="shared" si="61"/>
        <v>0</v>
      </c>
      <c r="AE150" s="110" t="str">
        <f>CONCATENATE($A$69," #2")</f>
        <v>Sábado #2</v>
      </c>
      <c r="AF150" s="4">
        <v>5</v>
      </c>
      <c r="AG150" s="23">
        <f>F141</f>
        <v>0</v>
      </c>
      <c r="AH150" s="23">
        <f t="shared" si="62"/>
        <v>0</v>
      </c>
      <c r="AI150" s="29">
        <f t="shared" si="63"/>
        <v>0</v>
      </c>
      <c r="AK150" s="110" t="str">
        <f>CONCATENATE($A$70," #2")</f>
        <v>Domingo #2</v>
      </c>
      <c r="AL150" s="4">
        <v>5</v>
      </c>
      <c r="AM150" s="23">
        <f>F142</f>
        <v>0</v>
      </c>
      <c r="AN150" s="23">
        <f t="shared" si="64"/>
        <v>0</v>
      </c>
      <c r="AO150" s="29">
        <f t="shared" si="65"/>
        <v>0</v>
      </c>
    </row>
    <row r="151" spans="1:41" ht="15.75" thickBot="1" x14ac:dyDescent="0.3">
      <c r="A151" s="110" t="str">
        <f>CONCATENATE($A$64," #1")</f>
        <v>Lunes #1</v>
      </c>
      <c r="B151" s="4">
        <v>6</v>
      </c>
      <c r="C151" s="23">
        <f>G136</f>
        <v>0</v>
      </c>
      <c r="D151" s="23">
        <f t="shared" si="52"/>
        <v>0</v>
      </c>
      <c r="E151" s="29">
        <f t="shared" si="53"/>
        <v>0</v>
      </c>
      <c r="G151" s="110" t="str">
        <f>CONCATENATE($A$65," #1")</f>
        <v>Martes #1</v>
      </c>
      <c r="H151" s="4">
        <v>6</v>
      </c>
      <c r="I151" s="23">
        <f>G137</f>
        <v>0</v>
      </c>
      <c r="J151" s="23">
        <f t="shared" si="54"/>
        <v>0</v>
      </c>
      <c r="K151" s="29">
        <f t="shared" si="55"/>
        <v>0</v>
      </c>
      <c r="M151" s="110" t="str">
        <f>CONCATENATE($A$66," #1")</f>
        <v>Miércoles #1</v>
      </c>
      <c r="N151" s="4">
        <v>6</v>
      </c>
      <c r="O151" s="23">
        <f>G138</f>
        <v>0</v>
      </c>
      <c r="P151" s="23">
        <f t="shared" si="56"/>
        <v>0</v>
      </c>
      <c r="Q151" s="29">
        <f t="shared" si="57"/>
        <v>0</v>
      </c>
      <c r="S151" s="110" t="str">
        <f>CONCATENATE($A$67," #1")</f>
        <v>Jueves #1</v>
      </c>
      <c r="T151" s="4">
        <v>6</v>
      </c>
      <c r="U151" s="23">
        <f>G139</f>
        <v>0</v>
      </c>
      <c r="V151" s="23">
        <f t="shared" si="58"/>
        <v>0</v>
      </c>
      <c r="W151" s="29">
        <f t="shared" si="59"/>
        <v>0</v>
      </c>
      <c r="Y151" s="110" t="str">
        <f>CONCATENATE($A$68," #1")</f>
        <v>Viernes #1</v>
      </c>
      <c r="Z151" s="4">
        <v>6</v>
      </c>
      <c r="AA151" s="23">
        <f>G140</f>
        <v>0</v>
      </c>
      <c r="AB151" s="23">
        <f t="shared" si="60"/>
        <v>0</v>
      </c>
      <c r="AC151" s="29">
        <f t="shared" si="61"/>
        <v>0</v>
      </c>
      <c r="AE151" s="110" t="str">
        <f>CONCATENATE($A$69," #1")</f>
        <v>Sábado #1</v>
      </c>
      <c r="AF151" s="4">
        <v>6</v>
      </c>
      <c r="AG151" s="23">
        <f>G141</f>
        <v>0</v>
      </c>
      <c r="AH151" s="23">
        <f t="shared" si="62"/>
        <v>0</v>
      </c>
      <c r="AI151" s="29">
        <f t="shared" si="63"/>
        <v>0</v>
      </c>
      <c r="AK151" s="110" t="str">
        <f>CONCATENATE($A$70," #1")</f>
        <v>Domingo #1</v>
      </c>
      <c r="AL151" s="4">
        <v>6</v>
      </c>
      <c r="AM151" s="23">
        <f>G142</f>
        <v>0</v>
      </c>
      <c r="AN151" s="23">
        <f t="shared" si="64"/>
        <v>0</v>
      </c>
      <c r="AO151" s="29">
        <f t="shared" si="65"/>
        <v>0</v>
      </c>
    </row>
    <row r="152" spans="1:41" ht="15.75" thickBot="1" x14ac:dyDescent="0.3">
      <c r="A152" s="111"/>
      <c r="B152" s="46">
        <f>SUM(B146:B151)</f>
        <v>21</v>
      </c>
      <c r="C152" s="46">
        <f>SUM(C146:C151)</f>
        <v>0</v>
      </c>
      <c r="D152" s="46">
        <f>SUM(D146:D151)</f>
        <v>0</v>
      </c>
      <c r="E152" s="47">
        <f>SUM(E146:E151)</f>
        <v>0</v>
      </c>
      <c r="G152" s="111"/>
      <c r="H152" s="46">
        <f>SUM(H146:H151)</f>
        <v>21</v>
      </c>
      <c r="I152" s="46">
        <f>SUM(I146:I151)</f>
        <v>0</v>
      </c>
      <c r="J152" s="46">
        <f>SUM(J146:J151)</f>
        <v>0</v>
      </c>
      <c r="K152" s="47">
        <f>SUM(K146:K151)</f>
        <v>0</v>
      </c>
      <c r="M152" s="111"/>
      <c r="N152" s="46">
        <f>SUM(N146:N151)</f>
        <v>21</v>
      </c>
      <c r="O152" s="46">
        <f>SUM(O146:O151)</f>
        <v>0</v>
      </c>
      <c r="P152" s="46">
        <f>SUM(P146:P151)</f>
        <v>0</v>
      </c>
      <c r="Q152" s="47">
        <f>SUM(Q146:Q151)</f>
        <v>0</v>
      </c>
      <c r="S152" s="111"/>
      <c r="T152" s="46">
        <f>SUM(T146:T151)</f>
        <v>21</v>
      </c>
      <c r="U152" s="46">
        <f>SUM(U146:U151)</f>
        <v>0</v>
      </c>
      <c r="V152" s="46">
        <f>SUM(V146:V151)</f>
        <v>0</v>
      </c>
      <c r="W152" s="47">
        <f>SUM(W146:W151)</f>
        <v>0</v>
      </c>
      <c r="Y152" s="111"/>
      <c r="Z152" s="46">
        <f>SUM(Z146:Z151)</f>
        <v>21</v>
      </c>
      <c r="AA152" s="46">
        <f>SUM(AA146:AA151)</f>
        <v>0</v>
      </c>
      <c r="AB152" s="46">
        <f>SUM(AB146:AB151)</f>
        <v>0</v>
      </c>
      <c r="AC152" s="47">
        <f>SUM(AC146:AC151)</f>
        <v>0</v>
      </c>
      <c r="AE152" s="111"/>
      <c r="AF152" s="46">
        <f>SUM(AF146:AF151)</f>
        <v>21</v>
      </c>
      <c r="AG152" s="46">
        <f>SUM(AG146:AG151)</f>
        <v>0</v>
      </c>
      <c r="AH152" s="46">
        <f>SUM(AH146:AH151)</f>
        <v>0</v>
      </c>
      <c r="AI152" s="47">
        <f>SUM(AI146:AI151)</f>
        <v>0</v>
      </c>
      <c r="AK152" s="111"/>
      <c r="AL152" s="46">
        <f>SUM(AL146:AL151)</f>
        <v>21</v>
      </c>
      <c r="AM152" s="46">
        <f>SUM(AM146:AM151)</f>
        <v>0</v>
      </c>
      <c r="AN152" s="46">
        <f>SUM(AN146:AN151)</f>
        <v>0</v>
      </c>
      <c r="AO152" s="47">
        <f>SUM(AO146:AO151)</f>
        <v>0</v>
      </c>
    </row>
    <row r="153" spans="1:41" ht="15.75" thickTop="1" x14ac:dyDescent="0.25"/>
    <row r="154" spans="1:41" ht="15.75" thickBot="1" x14ac:dyDescent="0.3"/>
    <row r="155" spans="1:41" ht="15.75" thickBot="1" x14ac:dyDescent="0.3">
      <c r="A155" s="132" t="s">
        <v>4</v>
      </c>
      <c r="B155" s="44">
        <f>COUNTA(A146:A151)</f>
        <v>6</v>
      </c>
      <c r="G155" s="132" t="s">
        <v>4</v>
      </c>
      <c r="H155" s="44">
        <f>COUNTA(G146:G151)</f>
        <v>6</v>
      </c>
      <c r="M155" s="132" t="s">
        <v>4</v>
      </c>
      <c r="N155" s="44">
        <f>COUNTA(M146:M151)</f>
        <v>6</v>
      </c>
      <c r="S155" s="132" t="s">
        <v>4</v>
      </c>
      <c r="T155" s="44">
        <f>COUNTA(S146:S151)</f>
        <v>6</v>
      </c>
      <c r="Y155" s="132" t="s">
        <v>4</v>
      </c>
      <c r="Z155" s="44">
        <f>COUNTA(Y146:Y151)</f>
        <v>6</v>
      </c>
      <c r="AE155" s="132" t="s">
        <v>4</v>
      </c>
      <c r="AF155" s="44">
        <f>COUNTA(AE146:AE151)</f>
        <v>6</v>
      </c>
      <c r="AK155" s="132" t="s">
        <v>4</v>
      </c>
      <c r="AL155" s="44">
        <f>COUNTA(AK146:AK151)</f>
        <v>6</v>
      </c>
    </row>
    <row r="156" spans="1:41" ht="15.75" thickBot="1" x14ac:dyDescent="0.3">
      <c r="A156" s="22"/>
      <c r="B156" s="22"/>
      <c r="G156" s="22"/>
      <c r="H156" s="22"/>
      <c r="M156" s="22"/>
      <c r="N156" s="22"/>
      <c r="S156" s="22"/>
      <c r="T156" s="22"/>
      <c r="Y156" s="22"/>
      <c r="Z156" s="22"/>
      <c r="AE156" s="22"/>
      <c r="AF156" s="22"/>
      <c r="AK156" s="22"/>
      <c r="AL156" s="22"/>
    </row>
    <row r="157" spans="1:41" x14ac:dyDescent="0.25">
      <c r="A157" s="133" t="s">
        <v>6</v>
      </c>
      <c r="B157" s="49">
        <f>((C152-(B158*B152))/B155)</f>
        <v>0</v>
      </c>
      <c r="G157" s="133" t="s">
        <v>6</v>
      </c>
      <c r="H157" s="49">
        <f>((I152-(H158*H152))/H155)</f>
        <v>0</v>
      </c>
      <c r="M157" s="133" t="s">
        <v>6</v>
      </c>
      <c r="N157" s="49">
        <f>((O152-(N158*N152))/N155)</f>
        <v>0</v>
      </c>
      <c r="S157" s="133" t="s">
        <v>6</v>
      </c>
      <c r="T157" s="49">
        <f>((U152-(T158*T152))/T155)</f>
        <v>0</v>
      </c>
      <c r="Y157" s="133" t="s">
        <v>6</v>
      </c>
      <c r="Z157" s="49">
        <f>((AA152-(Z158*Z152))/Z155)</f>
        <v>0</v>
      </c>
      <c r="AE157" s="133" t="s">
        <v>6</v>
      </c>
      <c r="AF157" s="49">
        <f>((AG152-(AF158*AF152))/AF155)</f>
        <v>0</v>
      </c>
      <c r="AK157" s="133" t="s">
        <v>6</v>
      </c>
      <c r="AL157" s="49">
        <f>((AM152-(AL158*AL152))/AL155)</f>
        <v>0</v>
      </c>
    </row>
    <row r="158" spans="1:41" ht="15.75" thickBot="1" x14ac:dyDescent="0.3">
      <c r="A158" s="134" t="s">
        <v>7</v>
      </c>
      <c r="B158" s="112">
        <f>((B155*(E152))-(B152*C152))/((B155*D152)-(B152^2))</f>
        <v>0</v>
      </c>
      <c r="G158" s="134" t="s">
        <v>7</v>
      </c>
      <c r="H158" s="112">
        <f>((H155*(K152))-(H152*I152))/((H155*J152)-(H152^2))</f>
        <v>0</v>
      </c>
      <c r="M158" s="134" t="s">
        <v>7</v>
      </c>
      <c r="N158" s="112">
        <f>((N155*(Q152))-(N152*O152))/((N155*P152)-(N152^2))</f>
        <v>0</v>
      </c>
      <c r="S158" s="134" t="s">
        <v>7</v>
      </c>
      <c r="T158" s="112">
        <f>((T155*(W152))-(T152*U152))/((T155*V152)-(T152^2))</f>
        <v>0</v>
      </c>
      <c r="Y158" s="134" t="s">
        <v>7</v>
      </c>
      <c r="Z158" s="112">
        <f>((Z155*(AC152))-(Z152*AA152))/((Z155*AB152)-(Z152^2))</f>
        <v>0</v>
      </c>
      <c r="AE158" s="134" t="s">
        <v>7</v>
      </c>
      <c r="AF158" s="112">
        <f>((AF155*(AI152))-(AF152*AG152))/((AF155*AH152)-(AF152^2))</f>
        <v>0</v>
      </c>
      <c r="AK158" s="134" t="s">
        <v>7</v>
      </c>
      <c r="AL158" s="112">
        <f>((AL155*(AO152))-(AL152*AM152))/((AL155*AN152)-(AL152^2))</f>
        <v>0</v>
      </c>
    </row>
    <row r="159" spans="1:41" ht="15.75" thickBot="1" x14ac:dyDescent="0.3">
      <c r="A159" s="22"/>
      <c r="B159" s="22"/>
      <c r="G159" s="22"/>
      <c r="H159" s="22"/>
      <c r="M159" s="22"/>
      <c r="N159" s="22"/>
      <c r="S159" s="22"/>
      <c r="T159" s="22"/>
      <c r="Y159" s="22"/>
      <c r="Z159" s="22"/>
      <c r="AE159" s="22"/>
      <c r="AF159" s="22"/>
      <c r="AK159" s="22"/>
      <c r="AL159" s="22"/>
    </row>
    <row r="160" spans="1:41" x14ac:dyDescent="0.25">
      <c r="A160" s="133" t="s">
        <v>11</v>
      </c>
      <c r="B160" s="135">
        <v>7</v>
      </c>
      <c r="C160" s="136">
        <v>8</v>
      </c>
      <c r="G160" s="133" t="s">
        <v>11</v>
      </c>
      <c r="H160" s="135">
        <v>7</v>
      </c>
      <c r="I160" s="136">
        <v>8</v>
      </c>
      <c r="M160" s="133" t="s">
        <v>11</v>
      </c>
      <c r="N160" s="135">
        <v>7</v>
      </c>
      <c r="O160" s="136">
        <v>8</v>
      </c>
      <c r="S160" s="133" t="s">
        <v>11</v>
      </c>
      <c r="T160" s="135">
        <v>7</v>
      </c>
      <c r="U160" s="136">
        <v>8</v>
      </c>
      <c r="Y160" s="133" t="s">
        <v>11</v>
      </c>
      <c r="Z160" s="135">
        <v>7</v>
      </c>
      <c r="AA160" s="136">
        <v>8</v>
      </c>
      <c r="AE160" s="133" t="s">
        <v>11</v>
      </c>
      <c r="AF160" s="135">
        <v>7</v>
      </c>
      <c r="AG160" s="136">
        <v>8</v>
      </c>
      <c r="AK160" s="133" t="s">
        <v>11</v>
      </c>
      <c r="AL160" s="135">
        <v>7</v>
      </c>
      <c r="AM160" s="136">
        <v>8</v>
      </c>
    </row>
    <row r="161" spans="1:39" ht="15.75" thickBot="1" x14ac:dyDescent="0.3">
      <c r="A161" s="45" t="s">
        <v>5</v>
      </c>
      <c r="B161" s="52">
        <f>B157+(B158*B160)</f>
        <v>0</v>
      </c>
      <c r="C161" s="51">
        <f>B157+(B158*C160)</f>
        <v>0</v>
      </c>
      <c r="G161" s="45" t="s">
        <v>5</v>
      </c>
      <c r="H161" s="52">
        <f>H157+(H158*H160)</f>
        <v>0</v>
      </c>
      <c r="I161" s="51">
        <f>H157+(H158*I160)</f>
        <v>0</v>
      </c>
      <c r="M161" s="45" t="s">
        <v>5</v>
      </c>
      <c r="N161" s="52">
        <f>N157+(N158*N160)</f>
        <v>0</v>
      </c>
      <c r="O161" s="51">
        <f>N157+(N158*O160)</f>
        <v>0</v>
      </c>
      <c r="S161" s="45" t="s">
        <v>5</v>
      </c>
      <c r="T161" s="52">
        <f>T157+(T158*T160)</f>
        <v>0</v>
      </c>
      <c r="U161" s="51">
        <f>T157+(T158*U160)</f>
        <v>0</v>
      </c>
      <c r="Y161" s="45" t="s">
        <v>5</v>
      </c>
      <c r="Z161" s="52">
        <f>Z157+(Z158*Z160)</f>
        <v>0</v>
      </c>
      <c r="AA161" s="51">
        <f>Z157+(Z158*AA160)</f>
        <v>0</v>
      </c>
      <c r="AE161" s="45" t="s">
        <v>5</v>
      </c>
      <c r="AF161" s="52">
        <f>AF157+(AF158*AF160)</f>
        <v>0</v>
      </c>
      <c r="AG161" s="51">
        <f>AF157+(AF158*AG160)</f>
        <v>0</v>
      </c>
      <c r="AK161" s="45" t="s">
        <v>5</v>
      </c>
      <c r="AL161" s="52">
        <f>AL157+(AL158*AL160)</f>
        <v>0</v>
      </c>
      <c r="AM161" s="51">
        <f>AL157+(AL158*AM160)</f>
        <v>0</v>
      </c>
    </row>
    <row r="170" spans="1:39" ht="19.5" thickBot="1" x14ac:dyDescent="0.35">
      <c r="A170" s="53" t="str">
        <f>UPPER(F17)</f>
        <v>PRODUCTO 4</v>
      </c>
      <c r="B170" s="105"/>
      <c r="C170" s="106" t="s">
        <v>28</v>
      </c>
      <c r="H170" s="100" t="s">
        <v>17</v>
      </c>
    </row>
    <row r="171" spans="1:39" ht="16.5" thickBot="1" x14ac:dyDescent="0.3">
      <c r="A171" s="137" t="s">
        <v>0</v>
      </c>
      <c r="B171" s="101" t="s">
        <v>44</v>
      </c>
      <c r="C171" s="102" t="s">
        <v>40</v>
      </c>
      <c r="D171" s="102" t="s">
        <v>39</v>
      </c>
      <c r="E171" s="102" t="s">
        <v>38</v>
      </c>
      <c r="F171" s="102" t="s">
        <v>37</v>
      </c>
      <c r="G171" s="103" t="s">
        <v>36</v>
      </c>
      <c r="H171" s="141" t="s">
        <v>41</v>
      </c>
      <c r="I171" s="142" t="s">
        <v>42</v>
      </c>
    </row>
    <row r="172" spans="1:39" x14ac:dyDescent="0.25">
      <c r="A172" s="28" t="s">
        <v>29</v>
      </c>
      <c r="B172" s="23">
        <f>F18</f>
        <v>0</v>
      </c>
      <c r="C172" s="23">
        <f>F25</f>
        <v>0</v>
      </c>
      <c r="D172" s="23">
        <f>F32</f>
        <v>0</v>
      </c>
      <c r="E172" s="23">
        <f>F39</f>
        <v>0</v>
      </c>
      <c r="F172" s="23">
        <f>F46</f>
        <v>0</v>
      </c>
      <c r="G172" s="23">
        <f>F53</f>
        <v>0</v>
      </c>
      <c r="H172" s="107">
        <f>B197</f>
        <v>0</v>
      </c>
      <c r="I172" s="108">
        <f>C197</f>
        <v>0</v>
      </c>
    </row>
    <row r="173" spans="1:39" x14ac:dyDescent="0.25">
      <c r="A173" s="28" t="s">
        <v>30</v>
      </c>
      <c r="B173" s="23">
        <f t="shared" ref="B173:B178" si="66">F19</f>
        <v>0</v>
      </c>
      <c r="C173" s="23">
        <f t="shared" ref="C173:C178" si="67">F26</f>
        <v>0</v>
      </c>
      <c r="D173" s="23">
        <f t="shared" ref="D173:D178" si="68">F33</f>
        <v>0</v>
      </c>
      <c r="E173" s="23">
        <f t="shared" ref="E173:E178" si="69">F40</f>
        <v>0</v>
      </c>
      <c r="F173" s="23">
        <f t="shared" ref="F173:F178" si="70">F47</f>
        <v>0</v>
      </c>
      <c r="G173" s="23">
        <f t="shared" ref="G173:G178" si="71">F54</f>
        <v>0</v>
      </c>
      <c r="H173" s="107">
        <f>H197</f>
        <v>0</v>
      </c>
      <c r="I173" s="108">
        <f>I197</f>
        <v>0</v>
      </c>
    </row>
    <row r="174" spans="1:39" x14ac:dyDescent="0.25">
      <c r="A174" s="28" t="s">
        <v>31</v>
      </c>
      <c r="B174" s="23">
        <f t="shared" si="66"/>
        <v>0</v>
      </c>
      <c r="C174" s="23">
        <f t="shared" si="67"/>
        <v>0</v>
      </c>
      <c r="D174" s="23">
        <f t="shared" si="68"/>
        <v>0</v>
      </c>
      <c r="E174" s="23">
        <f t="shared" si="69"/>
        <v>0</v>
      </c>
      <c r="F174" s="23">
        <f t="shared" si="70"/>
        <v>0</v>
      </c>
      <c r="G174" s="23">
        <f t="shared" si="71"/>
        <v>0</v>
      </c>
      <c r="H174" s="107">
        <f>N197</f>
        <v>0</v>
      </c>
      <c r="I174" s="108">
        <f>O197</f>
        <v>0</v>
      </c>
    </row>
    <row r="175" spans="1:39" x14ac:dyDescent="0.25">
      <c r="A175" s="28" t="s">
        <v>32</v>
      </c>
      <c r="B175" s="23">
        <f t="shared" si="66"/>
        <v>0</v>
      </c>
      <c r="C175" s="23">
        <f t="shared" si="67"/>
        <v>0</v>
      </c>
      <c r="D175" s="23">
        <f t="shared" si="68"/>
        <v>0</v>
      </c>
      <c r="E175" s="23">
        <f t="shared" si="69"/>
        <v>0</v>
      </c>
      <c r="F175" s="23">
        <f t="shared" si="70"/>
        <v>0</v>
      </c>
      <c r="G175" s="23">
        <f t="shared" si="71"/>
        <v>0</v>
      </c>
      <c r="H175" s="107">
        <f>T197</f>
        <v>0</v>
      </c>
      <c r="I175" s="108">
        <f>U197</f>
        <v>0</v>
      </c>
    </row>
    <row r="176" spans="1:39" x14ac:dyDescent="0.25">
      <c r="A176" s="28" t="s">
        <v>33</v>
      </c>
      <c r="B176" s="23">
        <f t="shared" si="66"/>
        <v>0</v>
      </c>
      <c r="C176" s="23">
        <f t="shared" si="67"/>
        <v>0</v>
      </c>
      <c r="D176" s="23">
        <f t="shared" si="68"/>
        <v>0</v>
      </c>
      <c r="E176" s="23">
        <f t="shared" si="69"/>
        <v>0</v>
      </c>
      <c r="F176" s="23">
        <f t="shared" si="70"/>
        <v>0</v>
      </c>
      <c r="G176" s="23">
        <f t="shared" si="71"/>
        <v>0</v>
      </c>
      <c r="H176" s="107">
        <f>Z197</f>
        <v>0</v>
      </c>
      <c r="I176" s="108">
        <f>AA197</f>
        <v>0</v>
      </c>
    </row>
    <row r="177" spans="1:41" x14ac:dyDescent="0.25">
      <c r="A177" s="28" t="s">
        <v>34</v>
      </c>
      <c r="B177" s="23">
        <f t="shared" si="66"/>
        <v>0</v>
      </c>
      <c r="C177" s="23">
        <f t="shared" si="67"/>
        <v>0</v>
      </c>
      <c r="D177" s="23">
        <f t="shared" si="68"/>
        <v>0</v>
      </c>
      <c r="E177" s="23">
        <f t="shared" si="69"/>
        <v>0</v>
      </c>
      <c r="F177" s="23">
        <f t="shared" si="70"/>
        <v>0</v>
      </c>
      <c r="G177" s="23">
        <f t="shared" si="71"/>
        <v>0</v>
      </c>
      <c r="H177" s="107">
        <f>AF197</f>
        <v>0</v>
      </c>
      <c r="I177" s="108">
        <f>AG197</f>
        <v>0</v>
      </c>
    </row>
    <row r="178" spans="1:41" ht="15.75" thickBot="1" x14ac:dyDescent="0.3">
      <c r="A178" s="24" t="s">
        <v>35</v>
      </c>
      <c r="B178" s="26">
        <f t="shared" si="66"/>
        <v>0</v>
      </c>
      <c r="C178" s="26">
        <f t="shared" si="67"/>
        <v>0</v>
      </c>
      <c r="D178" s="26">
        <f t="shared" si="68"/>
        <v>0</v>
      </c>
      <c r="E178" s="26">
        <f t="shared" si="69"/>
        <v>0</v>
      </c>
      <c r="F178" s="26">
        <f t="shared" si="70"/>
        <v>0</v>
      </c>
      <c r="G178" s="30">
        <f t="shared" si="71"/>
        <v>0</v>
      </c>
      <c r="H178" s="113">
        <f>AL197</f>
        <v>0</v>
      </c>
      <c r="I178" s="114">
        <f>AM197</f>
        <v>0</v>
      </c>
    </row>
    <row r="180" spans="1:41" ht="15.75" thickBot="1" x14ac:dyDescent="0.3"/>
    <row r="181" spans="1:41" ht="17.25" customHeight="1" thickBot="1" x14ac:dyDescent="0.3">
      <c r="A181" s="138" t="s">
        <v>0</v>
      </c>
      <c r="B181" s="139" t="s">
        <v>43</v>
      </c>
      <c r="C181" s="139" t="s">
        <v>1</v>
      </c>
      <c r="D181" s="139" t="s">
        <v>2</v>
      </c>
      <c r="E181" s="140" t="s">
        <v>3</v>
      </c>
      <c r="G181" s="138" t="s">
        <v>0</v>
      </c>
      <c r="H181" s="139" t="s">
        <v>43</v>
      </c>
      <c r="I181" s="139" t="s">
        <v>1</v>
      </c>
      <c r="J181" s="139" t="s">
        <v>2</v>
      </c>
      <c r="K181" s="140" t="s">
        <v>3</v>
      </c>
      <c r="M181" s="138" t="s">
        <v>0</v>
      </c>
      <c r="N181" s="139" t="s">
        <v>43</v>
      </c>
      <c r="O181" s="139" t="s">
        <v>1</v>
      </c>
      <c r="P181" s="139" t="s">
        <v>2</v>
      </c>
      <c r="Q181" s="140" t="s">
        <v>3</v>
      </c>
      <c r="S181" s="138" t="s">
        <v>0</v>
      </c>
      <c r="T181" s="139" t="s">
        <v>43</v>
      </c>
      <c r="U181" s="139" t="s">
        <v>1</v>
      </c>
      <c r="V181" s="139" t="s">
        <v>2</v>
      </c>
      <c r="W181" s="140" t="s">
        <v>3</v>
      </c>
      <c r="Y181" s="138" t="s">
        <v>0</v>
      </c>
      <c r="Z181" s="139" t="s">
        <v>43</v>
      </c>
      <c r="AA181" s="139" t="s">
        <v>1</v>
      </c>
      <c r="AB181" s="139" t="s">
        <v>2</v>
      </c>
      <c r="AC181" s="140" t="s">
        <v>3</v>
      </c>
      <c r="AE181" s="138" t="s">
        <v>0</v>
      </c>
      <c r="AF181" s="139" t="s">
        <v>43</v>
      </c>
      <c r="AG181" s="139" t="s">
        <v>1</v>
      </c>
      <c r="AH181" s="139" t="s">
        <v>2</v>
      </c>
      <c r="AI181" s="140" t="s">
        <v>3</v>
      </c>
      <c r="AK181" s="138" t="s">
        <v>0</v>
      </c>
      <c r="AL181" s="139" t="s">
        <v>43</v>
      </c>
      <c r="AM181" s="139" t="s">
        <v>1</v>
      </c>
      <c r="AN181" s="139" t="s">
        <v>2</v>
      </c>
      <c r="AO181" s="140" t="s">
        <v>3</v>
      </c>
    </row>
    <row r="182" spans="1:41" x14ac:dyDescent="0.25">
      <c r="A182" s="110" t="str">
        <f>CONCATENATE($A$64," #6")</f>
        <v>Lunes #6</v>
      </c>
      <c r="B182" s="4">
        <v>1</v>
      </c>
      <c r="C182" s="23">
        <f>B172</f>
        <v>0</v>
      </c>
      <c r="D182" s="23">
        <f>C182^2</f>
        <v>0</v>
      </c>
      <c r="E182" s="29">
        <f>B182*C182</f>
        <v>0</v>
      </c>
      <c r="G182" s="110" t="str">
        <f>CONCATENATE($A$65," #6")</f>
        <v>Martes #6</v>
      </c>
      <c r="H182" s="4">
        <v>1</v>
      </c>
      <c r="I182" s="23">
        <f>B173</f>
        <v>0</v>
      </c>
      <c r="J182" s="23">
        <f>I182^2</f>
        <v>0</v>
      </c>
      <c r="K182" s="29">
        <f>H182*I182</f>
        <v>0</v>
      </c>
      <c r="M182" s="110" t="str">
        <f>CONCATENATE($A$66," #6")</f>
        <v>Miércoles #6</v>
      </c>
      <c r="N182" s="4">
        <v>1</v>
      </c>
      <c r="O182" s="23">
        <f>B174</f>
        <v>0</v>
      </c>
      <c r="P182" s="23">
        <f>O182^2</f>
        <v>0</v>
      </c>
      <c r="Q182" s="29">
        <f>N182*O182</f>
        <v>0</v>
      </c>
      <c r="S182" s="110" t="str">
        <f>CONCATENATE($A$67," #6")</f>
        <v>Jueves #6</v>
      </c>
      <c r="T182" s="4">
        <v>1</v>
      </c>
      <c r="U182" s="23">
        <f>B175</f>
        <v>0</v>
      </c>
      <c r="V182" s="23">
        <f>U182^2</f>
        <v>0</v>
      </c>
      <c r="W182" s="29">
        <f>T182*U182</f>
        <v>0</v>
      </c>
      <c r="Y182" s="110" t="str">
        <f>CONCATENATE($A$68," #6")</f>
        <v>Viernes #6</v>
      </c>
      <c r="Z182" s="4">
        <v>1</v>
      </c>
      <c r="AA182" s="23">
        <f>B176</f>
        <v>0</v>
      </c>
      <c r="AB182" s="23">
        <f>AA182^2</f>
        <v>0</v>
      </c>
      <c r="AC182" s="29">
        <f>Z182*AA182</f>
        <v>0</v>
      </c>
      <c r="AE182" s="110" t="str">
        <f>CONCATENATE($A$69," #6")</f>
        <v>Sábado #6</v>
      </c>
      <c r="AF182" s="4">
        <v>1</v>
      </c>
      <c r="AG182" s="23">
        <f>B177</f>
        <v>0</v>
      </c>
      <c r="AH182" s="23">
        <f>AG182^2</f>
        <v>0</v>
      </c>
      <c r="AI182" s="29">
        <f>AF182*AG182</f>
        <v>0</v>
      </c>
      <c r="AK182" s="110" t="str">
        <f>CONCATENATE($A$70," #6")</f>
        <v>Domingo #6</v>
      </c>
      <c r="AL182" s="4">
        <v>1</v>
      </c>
      <c r="AM182" s="23">
        <f>B178</f>
        <v>0</v>
      </c>
      <c r="AN182" s="23">
        <f>AM182^2</f>
        <v>0</v>
      </c>
      <c r="AO182" s="29">
        <f>AL182*AM182</f>
        <v>0</v>
      </c>
    </row>
    <row r="183" spans="1:41" x14ac:dyDescent="0.25">
      <c r="A183" s="110" t="str">
        <f>CONCATENATE($A$64," #5")</f>
        <v>Lunes #5</v>
      </c>
      <c r="B183" s="4">
        <v>2</v>
      </c>
      <c r="C183" s="23">
        <f>C172</f>
        <v>0</v>
      </c>
      <c r="D183" s="23">
        <f t="shared" ref="D183:D187" si="72">C183^2</f>
        <v>0</v>
      </c>
      <c r="E183" s="29">
        <f t="shared" ref="E183:E187" si="73">B183*C183</f>
        <v>0</v>
      </c>
      <c r="G183" s="110" t="str">
        <f>CONCATENATE($A$65," #5")</f>
        <v>Martes #5</v>
      </c>
      <c r="H183" s="4">
        <v>2</v>
      </c>
      <c r="I183" s="23">
        <f>C173</f>
        <v>0</v>
      </c>
      <c r="J183" s="23">
        <f t="shared" ref="J183:J187" si="74">I183^2</f>
        <v>0</v>
      </c>
      <c r="K183" s="29">
        <f t="shared" ref="K183:K187" si="75">H183*I183</f>
        <v>0</v>
      </c>
      <c r="M183" s="110" t="str">
        <f>CONCATENATE($A$66," #5")</f>
        <v>Miércoles #5</v>
      </c>
      <c r="N183" s="4">
        <v>2</v>
      </c>
      <c r="O183" s="23">
        <f>C174</f>
        <v>0</v>
      </c>
      <c r="P183" s="23">
        <f t="shared" ref="P183:P187" si="76">O183^2</f>
        <v>0</v>
      </c>
      <c r="Q183" s="29">
        <f t="shared" ref="Q183:Q187" si="77">N183*O183</f>
        <v>0</v>
      </c>
      <c r="S183" s="110" t="str">
        <f>CONCATENATE($A$67," #5")</f>
        <v>Jueves #5</v>
      </c>
      <c r="T183" s="4">
        <v>2</v>
      </c>
      <c r="U183" s="23">
        <f>C175</f>
        <v>0</v>
      </c>
      <c r="V183" s="23">
        <f t="shared" ref="V183:V187" si="78">U183^2</f>
        <v>0</v>
      </c>
      <c r="W183" s="29">
        <f t="shared" ref="W183:W187" si="79">T183*U183</f>
        <v>0</v>
      </c>
      <c r="Y183" s="110" t="str">
        <f>CONCATENATE($A$68," #5")</f>
        <v>Viernes #5</v>
      </c>
      <c r="Z183" s="4">
        <v>2</v>
      </c>
      <c r="AA183" s="23">
        <f>C176</f>
        <v>0</v>
      </c>
      <c r="AB183" s="23">
        <f t="shared" ref="AB183:AB187" si="80">AA183^2</f>
        <v>0</v>
      </c>
      <c r="AC183" s="29">
        <f t="shared" ref="AC183:AC187" si="81">Z183*AA183</f>
        <v>0</v>
      </c>
      <c r="AE183" s="110" t="str">
        <f>CONCATENATE($A$69," #5")</f>
        <v>Sábado #5</v>
      </c>
      <c r="AF183" s="4">
        <v>2</v>
      </c>
      <c r="AG183" s="23">
        <f>C177</f>
        <v>0</v>
      </c>
      <c r="AH183" s="23">
        <f t="shared" ref="AH183:AH187" si="82">AG183^2</f>
        <v>0</v>
      </c>
      <c r="AI183" s="29">
        <f t="shared" ref="AI183:AI187" si="83">AF183*AG183</f>
        <v>0</v>
      </c>
      <c r="AK183" s="110" t="str">
        <f>CONCATENATE($A$70," #5")</f>
        <v>Domingo #5</v>
      </c>
      <c r="AL183" s="4">
        <v>2</v>
      </c>
      <c r="AM183" s="23">
        <f>C178</f>
        <v>0</v>
      </c>
      <c r="AN183" s="23">
        <f t="shared" ref="AN183:AN187" si="84">AM183^2</f>
        <v>0</v>
      </c>
      <c r="AO183" s="29">
        <f t="shared" ref="AO183:AO187" si="85">AL183*AM183</f>
        <v>0</v>
      </c>
    </row>
    <row r="184" spans="1:41" x14ac:dyDescent="0.25">
      <c r="A184" s="110" t="str">
        <f>CONCATENATE($A$64," #4")</f>
        <v>Lunes #4</v>
      </c>
      <c r="B184" s="4">
        <v>3</v>
      </c>
      <c r="C184" s="23">
        <f>D172</f>
        <v>0</v>
      </c>
      <c r="D184" s="23">
        <f t="shared" si="72"/>
        <v>0</v>
      </c>
      <c r="E184" s="29">
        <f t="shared" si="73"/>
        <v>0</v>
      </c>
      <c r="G184" s="110" t="str">
        <f>CONCATENATE($A$65," #4")</f>
        <v>Martes #4</v>
      </c>
      <c r="H184" s="4">
        <v>3</v>
      </c>
      <c r="I184" s="23">
        <f>D173</f>
        <v>0</v>
      </c>
      <c r="J184" s="23">
        <f t="shared" si="74"/>
        <v>0</v>
      </c>
      <c r="K184" s="29">
        <f t="shared" si="75"/>
        <v>0</v>
      </c>
      <c r="M184" s="110" t="str">
        <f>CONCATENATE($A$66," #4")</f>
        <v>Miércoles #4</v>
      </c>
      <c r="N184" s="4">
        <v>3</v>
      </c>
      <c r="O184" s="23">
        <f>D174</f>
        <v>0</v>
      </c>
      <c r="P184" s="23">
        <f t="shared" si="76"/>
        <v>0</v>
      </c>
      <c r="Q184" s="29">
        <f t="shared" si="77"/>
        <v>0</v>
      </c>
      <c r="S184" s="110" t="str">
        <f>CONCATENATE($A$67," #4")</f>
        <v>Jueves #4</v>
      </c>
      <c r="T184" s="4">
        <v>3</v>
      </c>
      <c r="U184" s="23">
        <f>D175</f>
        <v>0</v>
      </c>
      <c r="V184" s="23">
        <f t="shared" si="78"/>
        <v>0</v>
      </c>
      <c r="W184" s="29">
        <f t="shared" si="79"/>
        <v>0</v>
      </c>
      <c r="Y184" s="110" t="str">
        <f>CONCATENATE($A$68," #4")</f>
        <v>Viernes #4</v>
      </c>
      <c r="Z184" s="4">
        <v>3</v>
      </c>
      <c r="AA184" s="23">
        <f>D176</f>
        <v>0</v>
      </c>
      <c r="AB184" s="23">
        <f t="shared" si="80"/>
        <v>0</v>
      </c>
      <c r="AC184" s="29">
        <f t="shared" si="81"/>
        <v>0</v>
      </c>
      <c r="AE184" s="110" t="str">
        <f>CONCATENATE($A$69," #4")</f>
        <v>Sábado #4</v>
      </c>
      <c r="AF184" s="4">
        <v>3</v>
      </c>
      <c r="AG184" s="23">
        <f>D177</f>
        <v>0</v>
      </c>
      <c r="AH184" s="23">
        <f t="shared" si="82"/>
        <v>0</v>
      </c>
      <c r="AI184" s="29">
        <f t="shared" si="83"/>
        <v>0</v>
      </c>
      <c r="AK184" s="110" t="str">
        <f>CONCATENATE($A$70," #4")</f>
        <v>Domingo #4</v>
      </c>
      <c r="AL184" s="4">
        <v>3</v>
      </c>
      <c r="AM184" s="23">
        <f>D178</f>
        <v>0</v>
      </c>
      <c r="AN184" s="23">
        <f t="shared" si="84"/>
        <v>0</v>
      </c>
      <c r="AO184" s="29">
        <f t="shared" si="85"/>
        <v>0</v>
      </c>
    </row>
    <row r="185" spans="1:41" x14ac:dyDescent="0.25">
      <c r="A185" s="110" t="str">
        <f>CONCATENATE($A$64," #3")</f>
        <v>Lunes #3</v>
      </c>
      <c r="B185" s="4">
        <v>4</v>
      </c>
      <c r="C185" s="23">
        <f>E172</f>
        <v>0</v>
      </c>
      <c r="D185" s="23">
        <f t="shared" si="72"/>
        <v>0</v>
      </c>
      <c r="E185" s="29">
        <f t="shared" si="73"/>
        <v>0</v>
      </c>
      <c r="G185" s="110" t="str">
        <f>CONCATENATE($A$65," #3")</f>
        <v>Martes #3</v>
      </c>
      <c r="H185" s="4">
        <v>4</v>
      </c>
      <c r="I185" s="23">
        <f>E173</f>
        <v>0</v>
      </c>
      <c r="J185" s="23">
        <f t="shared" si="74"/>
        <v>0</v>
      </c>
      <c r="K185" s="29">
        <f t="shared" si="75"/>
        <v>0</v>
      </c>
      <c r="M185" s="110" t="str">
        <f>CONCATENATE($A$66," #3")</f>
        <v>Miércoles #3</v>
      </c>
      <c r="N185" s="4">
        <v>4</v>
      </c>
      <c r="O185" s="23">
        <f>E174</f>
        <v>0</v>
      </c>
      <c r="P185" s="23">
        <f t="shared" si="76"/>
        <v>0</v>
      </c>
      <c r="Q185" s="29">
        <f t="shared" si="77"/>
        <v>0</v>
      </c>
      <c r="S185" s="110" t="str">
        <f>CONCATENATE($A$67," #3")</f>
        <v>Jueves #3</v>
      </c>
      <c r="T185" s="4">
        <v>4</v>
      </c>
      <c r="U185" s="23">
        <f>E175</f>
        <v>0</v>
      </c>
      <c r="V185" s="23">
        <f t="shared" si="78"/>
        <v>0</v>
      </c>
      <c r="W185" s="29">
        <f t="shared" si="79"/>
        <v>0</v>
      </c>
      <c r="Y185" s="110" t="str">
        <f>CONCATENATE($A$68," #3")</f>
        <v>Viernes #3</v>
      </c>
      <c r="Z185" s="4">
        <v>4</v>
      </c>
      <c r="AA185" s="23">
        <f>E176</f>
        <v>0</v>
      </c>
      <c r="AB185" s="23">
        <f t="shared" si="80"/>
        <v>0</v>
      </c>
      <c r="AC185" s="29">
        <f t="shared" si="81"/>
        <v>0</v>
      </c>
      <c r="AE185" s="110" t="str">
        <f>CONCATENATE($A$69," #3")</f>
        <v>Sábado #3</v>
      </c>
      <c r="AF185" s="4">
        <v>4</v>
      </c>
      <c r="AG185" s="23">
        <f>E177</f>
        <v>0</v>
      </c>
      <c r="AH185" s="23">
        <f t="shared" si="82"/>
        <v>0</v>
      </c>
      <c r="AI185" s="29">
        <f t="shared" si="83"/>
        <v>0</v>
      </c>
      <c r="AK185" s="110" t="str">
        <f>CONCATENATE($A$70," #3")</f>
        <v>Domingo #3</v>
      </c>
      <c r="AL185" s="4">
        <v>4</v>
      </c>
      <c r="AM185" s="23">
        <f>E178</f>
        <v>0</v>
      </c>
      <c r="AN185" s="23">
        <f t="shared" si="84"/>
        <v>0</v>
      </c>
      <c r="AO185" s="29">
        <f t="shared" si="85"/>
        <v>0</v>
      </c>
    </row>
    <row r="186" spans="1:41" x14ac:dyDescent="0.25">
      <c r="A186" s="110" t="str">
        <f>CONCATENATE($A$64," #2")</f>
        <v>Lunes #2</v>
      </c>
      <c r="B186" s="4">
        <v>5</v>
      </c>
      <c r="C186" s="23">
        <f>F172</f>
        <v>0</v>
      </c>
      <c r="D186" s="23">
        <f t="shared" si="72"/>
        <v>0</v>
      </c>
      <c r="E186" s="29">
        <f t="shared" si="73"/>
        <v>0</v>
      </c>
      <c r="G186" s="110" t="str">
        <f>CONCATENATE($A$65," #2")</f>
        <v>Martes #2</v>
      </c>
      <c r="H186" s="4">
        <v>5</v>
      </c>
      <c r="I186" s="23">
        <f>F173</f>
        <v>0</v>
      </c>
      <c r="J186" s="23">
        <f t="shared" si="74"/>
        <v>0</v>
      </c>
      <c r="K186" s="29">
        <f t="shared" si="75"/>
        <v>0</v>
      </c>
      <c r="M186" s="110" t="str">
        <f>CONCATENATE($A$66," #2")</f>
        <v>Miércoles #2</v>
      </c>
      <c r="N186" s="4">
        <v>5</v>
      </c>
      <c r="O186" s="23">
        <f>F174</f>
        <v>0</v>
      </c>
      <c r="P186" s="23">
        <f t="shared" si="76"/>
        <v>0</v>
      </c>
      <c r="Q186" s="29">
        <f t="shared" si="77"/>
        <v>0</v>
      </c>
      <c r="S186" s="110" t="str">
        <f>CONCATENATE($A$67," #2")</f>
        <v>Jueves #2</v>
      </c>
      <c r="T186" s="4">
        <v>5</v>
      </c>
      <c r="U186" s="23">
        <f>F175</f>
        <v>0</v>
      </c>
      <c r="V186" s="23">
        <f t="shared" si="78"/>
        <v>0</v>
      </c>
      <c r="W186" s="29">
        <f t="shared" si="79"/>
        <v>0</v>
      </c>
      <c r="Y186" s="110" t="str">
        <f>CONCATENATE($A$68," #2")</f>
        <v>Viernes #2</v>
      </c>
      <c r="Z186" s="4">
        <v>5</v>
      </c>
      <c r="AA186" s="23">
        <f>F176</f>
        <v>0</v>
      </c>
      <c r="AB186" s="23">
        <f t="shared" si="80"/>
        <v>0</v>
      </c>
      <c r="AC186" s="29">
        <f t="shared" si="81"/>
        <v>0</v>
      </c>
      <c r="AE186" s="110" t="str">
        <f>CONCATENATE($A$69," #2")</f>
        <v>Sábado #2</v>
      </c>
      <c r="AF186" s="4">
        <v>5</v>
      </c>
      <c r="AG186" s="23">
        <f>F177</f>
        <v>0</v>
      </c>
      <c r="AH186" s="23">
        <f t="shared" si="82"/>
        <v>0</v>
      </c>
      <c r="AI186" s="29">
        <f t="shared" si="83"/>
        <v>0</v>
      </c>
      <c r="AK186" s="110" t="str">
        <f>CONCATENATE($A$70," #2")</f>
        <v>Domingo #2</v>
      </c>
      <c r="AL186" s="4">
        <v>5</v>
      </c>
      <c r="AM186" s="23">
        <f>F178</f>
        <v>0</v>
      </c>
      <c r="AN186" s="23">
        <f t="shared" si="84"/>
        <v>0</v>
      </c>
      <c r="AO186" s="29">
        <f t="shared" si="85"/>
        <v>0</v>
      </c>
    </row>
    <row r="187" spans="1:41" ht="15.75" thickBot="1" x14ac:dyDescent="0.3">
      <c r="A187" s="110" t="str">
        <f>CONCATENATE($A$64," #1")</f>
        <v>Lunes #1</v>
      </c>
      <c r="B187" s="4">
        <v>6</v>
      </c>
      <c r="C187" s="23">
        <f>G172</f>
        <v>0</v>
      </c>
      <c r="D187" s="23">
        <f t="shared" si="72"/>
        <v>0</v>
      </c>
      <c r="E187" s="29">
        <f t="shared" si="73"/>
        <v>0</v>
      </c>
      <c r="G187" s="110" t="str">
        <f>CONCATENATE($A$65," #1")</f>
        <v>Martes #1</v>
      </c>
      <c r="H187" s="4">
        <v>6</v>
      </c>
      <c r="I187" s="23">
        <f>G173</f>
        <v>0</v>
      </c>
      <c r="J187" s="23">
        <f t="shared" si="74"/>
        <v>0</v>
      </c>
      <c r="K187" s="29">
        <f t="shared" si="75"/>
        <v>0</v>
      </c>
      <c r="M187" s="110" t="str">
        <f>CONCATENATE($A$66," #1")</f>
        <v>Miércoles #1</v>
      </c>
      <c r="N187" s="4">
        <v>6</v>
      </c>
      <c r="O187" s="23">
        <f>G174</f>
        <v>0</v>
      </c>
      <c r="P187" s="23">
        <f t="shared" si="76"/>
        <v>0</v>
      </c>
      <c r="Q187" s="29">
        <f t="shared" si="77"/>
        <v>0</v>
      </c>
      <c r="S187" s="110" t="str">
        <f>CONCATENATE($A$67," #1")</f>
        <v>Jueves #1</v>
      </c>
      <c r="T187" s="4">
        <v>6</v>
      </c>
      <c r="U187" s="23">
        <f>G175</f>
        <v>0</v>
      </c>
      <c r="V187" s="23">
        <f t="shared" si="78"/>
        <v>0</v>
      </c>
      <c r="W187" s="29">
        <f t="shared" si="79"/>
        <v>0</v>
      </c>
      <c r="Y187" s="110" t="str">
        <f>CONCATENATE($A$68," #1")</f>
        <v>Viernes #1</v>
      </c>
      <c r="Z187" s="4">
        <v>6</v>
      </c>
      <c r="AA187" s="23">
        <f>G176</f>
        <v>0</v>
      </c>
      <c r="AB187" s="23">
        <f t="shared" si="80"/>
        <v>0</v>
      </c>
      <c r="AC187" s="29">
        <f t="shared" si="81"/>
        <v>0</v>
      </c>
      <c r="AE187" s="110" t="str">
        <f>CONCATENATE($A$69," #1")</f>
        <v>Sábado #1</v>
      </c>
      <c r="AF187" s="4">
        <v>6</v>
      </c>
      <c r="AG187" s="23">
        <f>G177</f>
        <v>0</v>
      </c>
      <c r="AH187" s="23">
        <f t="shared" si="82"/>
        <v>0</v>
      </c>
      <c r="AI187" s="29">
        <f t="shared" si="83"/>
        <v>0</v>
      </c>
      <c r="AK187" s="110" t="str">
        <f>CONCATENATE($A$70," #1")</f>
        <v>Domingo #1</v>
      </c>
      <c r="AL187" s="4">
        <v>6</v>
      </c>
      <c r="AM187" s="23">
        <f>G178</f>
        <v>0</v>
      </c>
      <c r="AN187" s="23">
        <f t="shared" si="84"/>
        <v>0</v>
      </c>
      <c r="AO187" s="29">
        <f t="shared" si="85"/>
        <v>0</v>
      </c>
    </row>
    <row r="188" spans="1:41" ht="15.75" thickBot="1" x14ac:dyDescent="0.3">
      <c r="A188" s="111"/>
      <c r="B188" s="46">
        <f>SUM(B182:B187)</f>
        <v>21</v>
      </c>
      <c r="C188" s="46">
        <f>SUM(C182:C187)</f>
        <v>0</v>
      </c>
      <c r="D188" s="46">
        <f>SUM(D182:D187)</f>
        <v>0</v>
      </c>
      <c r="E188" s="47">
        <f>SUM(E182:E187)</f>
        <v>0</v>
      </c>
      <c r="G188" s="111"/>
      <c r="H188" s="46">
        <f>SUM(H182:H187)</f>
        <v>21</v>
      </c>
      <c r="I188" s="46">
        <f>SUM(I182:I187)</f>
        <v>0</v>
      </c>
      <c r="J188" s="46">
        <f>SUM(J182:J187)</f>
        <v>0</v>
      </c>
      <c r="K188" s="47">
        <f>SUM(K182:K187)</f>
        <v>0</v>
      </c>
      <c r="M188" s="111"/>
      <c r="N188" s="46">
        <f>SUM(N182:N187)</f>
        <v>21</v>
      </c>
      <c r="O188" s="46">
        <f>SUM(O182:O187)</f>
        <v>0</v>
      </c>
      <c r="P188" s="46">
        <f>SUM(P182:P187)</f>
        <v>0</v>
      </c>
      <c r="Q188" s="47">
        <f>SUM(Q182:Q187)</f>
        <v>0</v>
      </c>
      <c r="S188" s="111"/>
      <c r="T188" s="46">
        <f>SUM(T182:T187)</f>
        <v>21</v>
      </c>
      <c r="U188" s="46">
        <f>SUM(U182:U187)</f>
        <v>0</v>
      </c>
      <c r="V188" s="46">
        <f>SUM(V182:V187)</f>
        <v>0</v>
      </c>
      <c r="W188" s="47">
        <f>SUM(W182:W187)</f>
        <v>0</v>
      </c>
      <c r="Y188" s="111"/>
      <c r="Z188" s="46">
        <f>SUM(Z182:Z187)</f>
        <v>21</v>
      </c>
      <c r="AA188" s="46">
        <f>SUM(AA182:AA187)</f>
        <v>0</v>
      </c>
      <c r="AB188" s="46">
        <f>SUM(AB182:AB187)</f>
        <v>0</v>
      </c>
      <c r="AC188" s="47">
        <f>SUM(AC182:AC187)</f>
        <v>0</v>
      </c>
      <c r="AE188" s="111"/>
      <c r="AF188" s="46">
        <f>SUM(AF182:AF187)</f>
        <v>21</v>
      </c>
      <c r="AG188" s="46">
        <f>SUM(AG182:AG187)</f>
        <v>0</v>
      </c>
      <c r="AH188" s="46">
        <f>SUM(AH182:AH187)</f>
        <v>0</v>
      </c>
      <c r="AI188" s="47">
        <f>SUM(AI182:AI187)</f>
        <v>0</v>
      </c>
      <c r="AK188" s="111"/>
      <c r="AL188" s="46">
        <f>SUM(AL182:AL187)</f>
        <v>21</v>
      </c>
      <c r="AM188" s="46">
        <f>SUM(AM182:AM187)</f>
        <v>0</v>
      </c>
      <c r="AN188" s="46">
        <f>SUM(AN182:AN187)</f>
        <v>0</v>
      </c>
      <c r="AO188" s="47">
        <f>SUM(AO182:AO187)</f>
        <v>0</v>
      </c>
    </row>
    <row r="189" spans="1:41" ht="15.75" thickTop="1" x14ac:dyDescent="0.25"/>
    <row r="190" spans="1:41" ht="15.75" thickBot="1" x14ac:dyDescent="0.3"/>
    <row r="191" spans="1:41" ht="15.75" thickBot="1" x14ac:dyDescent="0.3">
      <c r="A191" s="145" t="s">
        <v>4</v>
      </c>
      <c r="B191" s="44">
        <f>COUNTA(A182:A187)</f>
        <v>6</v>
      </c>
      <c r="G191" s="145" t="s">
        <v>4</v>
      </c>
      <c r="H191" s="44">
        <f>COUNTA(G182:G187)</f>
        <v>6</v>
      </c>
      <c r="M191" s="145" t="s">
        <v>4</v>
      </c>
      <c r="N191" s="44">
        <f>COUNTA(M182:M187)</f>
        <v>6</v>
      </c>
      <c r="S191" s="145" t="s">
        <v>4</v>
      </c>
      <c r="T191" s="44">
        <f>COUNTA(S182:S187)</f>
        <v>6</v>
      </c>
      <c r="Y191" s="145" t="s">
        <v>4</v>
      </c>
      <c r="Z191" s="44">
        <f>COUNTA(Y182:Y187)</f>
        <v>6</v>
      </c>
      <c r="AE191" s="145" t="s">
        <v>4</v>
      </c>
      <c r="AF191" s="44">
        <f>COUNTA(AE182:AE187)</f>
        <v>6</v>
      </c>
      <c r="AK191" s="145" t="s">
        <v>4</v>
      </c>
      <c r="AL191" s="44">
        <f>COUNTA(AK182:AK187)</f>
        <v>6</v>
      </c>
    </row>
    <row r="192" spans="1:41" ht="15.75" thickBot="1" x14ac:dyDescent="0.3">
      <c r="A192" s="22"/>
      <c r="B192" s="22"/>
      <c r="G192" s="22"/>
      <c r="H192" s="22"/>
      <c r="M192" s="22"/>
      <c r="N192" s="22"/>
      <c r="S192" s="22"/>
      <c r="T192" s="22"/>
      <c r="Y192" s="22"/>
      <c r="Z192" s="22"/>
      <c r="AE192" s="22"/>
      <c r="AF192" s="22"/>
      <c r="AK192" s="22"/>
      <c r="AL192" s="22"/>
    </row>
    <row r="193" spans="1:39" x14ac:dyDescent="0.25">
      <c r="A193" s="143" t="s">
        <v>6</v>
      </c>
      <c r="B193" s="49">
        <f>((C188-(B194*B188))/B191)</f>
        <v>0</v>
      </c>
      <c r="G193" s="143" t="s">
        <v>6</v>
      </c>
      <c r="H193" s="49">
        <f>((I188-(H194*H188))/H191)</f>
        <v>0</v>
      </c>
      <c r="M193" s="143" t="s">
        <v>6</v>
      </c>
      <c r="N193" s="49">
        <f>((O188-(N194*N188))/N191)</f>
        <v>0</v>
      </c>
      <c r="S193" s="143" t="s">
        <v>6</v>
      </c>
      <c r="T193" s="49">
        <f>((U188-(T194*T188))/T191)</f>
        <v>0</v>
      </c>
      <c r="Y193" s="143" t="s">
        <v>6</v>
      </c>
      <c r="Z193" s="49">
        <f>((AA188-(Z194*Z188))/Z191)</f>
        <v>0</v>
      </c>
      <c r="AE193" s="143" t="s">
        <v>6</v>
      </c>
      <c r="AF193" s="49">
        <f>((AG188-(AF194*AF188))/AF191)</f>
        <v>0</v>
      </c>
      <c r="AK193" s="143" t="s">
        <v>6</v>
      </c>
      <c r="AL193" s="49">
        <f>((AM188-(AL194*AL188))/AL191)</f>
        <v>0</v>
      </c>
    </row>
    <row r="194" spans="1:39" ht="15.75" thickBot="1" x14ac:dyDescent="0.3">
      <c r="A194" s="144" t="s">
        <v>7</v>
      </c>
      <c r="B194" s="112">
        <f>((B191*(E188))-(B188*C188))/((B191*D188)-(B188^2))</f>
        <v>0</v>
      </c>
      <c r="G194" s="144" t="s">
        <v>7</v>
      </c>
      <c r="H194" s="112">
        <f>((H191*(K188))-(H188*I188))/((H191*J188)-(H188^2))</f>
        <v>0</v>
      </c>
      <c r="M194" s="144" t="s">
        <v>7</v>
      </c>
      <c r="N194" s="112">
        <f>((N191*(Q188))-(N188*O188))/((N191*P188)-(N188^2))</f>
        <v>0</v>
      </c>
      <c r="S194" s="144" t="s">
        <v>7</v>
      </c>
      <c r="T194" s="112">
        <f>((T191*(W188))-(T188*U188))/((T191*V188)-(T188^2))</f>
        <v>0</v>
      </c>
      <c r="Y194" s="144" t="s">
        <v>7</v>
      </c>
      <c r="Z194" s="112">
        <f>((Z191*(AC188))-(Z188*AA188))/((Z191*AB188)-(Z188^2))</f>
        <v>0</v>
      </c>
      <c r="AE194" s="144" t="s">
        <v>7</v>
      </c>
      <c r="AF194" s="112">
        <f>((AF191*(AI188))-(AF188*AG188))/((AF191*AH188)-(AF188^2))</f>
        <v>0</v>
      </c>
      <c r="AK194" s="144" t="s">
        <v>7</v>
      </c>
      <c r="AL194" s="112">
        <f>((AL191*(AO188))-(AL188*AM188))/((AL191*AN188)-(AL188^2))</f>
        <v>0</v>
      </c>
    </row>
    <row r="195" spans="1:39" ht="15.75" thickBot="1" x14ac:dyDescent="0.3">
      <c r="A195" s="22"/>
      <c r="B195" s="22"/>
      <c r="G195" s="22"/>
      <c r="H195" s="22"/>
      <c r="M195" s="22"/>
      <c r="N195" s="22"/>
      <c r="S195" s="22"/>
      <c r="T195" s="22"/>
      <c r="Y195" s="22"/>
      <c r="Z195" s="22"/>
      <c r="AE195" s="22"/>
      <c r="AF195" s="22"/>
      <c r="AK195" s="22"/>
      <c r="AL195" s="22"/>
    </row>
    <row r="196" spans="1:39" x14ac:dyDescent="0.25">
      <c r="A196" s="143" t="s">
        <v>11</v>
      </c>
      <c r="B196" s="146">
        <v>7</v>
      </c>
      <c r="C196" s="147">
        <v>8</v>
      </c>
      <c r="G196" s="143" t="s">
        <v>11</v>
      </c>
      <c r="H196" s="146">
        <v>7</v>
      </c>
      <c r="I196" s="147">
        <v>8</v>
      </c>
      <c r="M196" s="143" t="s">
        <v>11</v>
      </c>
      <c r="N196" s="146">
        <v>7</v>
      </c>
      <c r="O196" s="147">
        <v>8</v>
      </c>
      <c r="S196" s="143" t="s">
        <v>11</v>
      </c>
      <c r="T196" s="146">
        <v>7</v>
      </c>
      <c r="U196" s="147">
        <v>8</v>
      </c>
      <c r="Y196" s="143" t="s">
        <v>11</v>
      </c>
      <c r="Z196" s="146">
        <v>7</v>
      </c>
      <c r="AA196" s="147">
        <v>8</v>
      </c>
      <c r="AE196" s="143" t="s">
        <v>11</v>
      </c>
      <c r="AF196" s="146">
        <v>7</v>
      </c>
      <c r="AG196" s="147">
        <v>8</v>
      </c>
      <c r="AK196" s="143" t="s">
        <v>11</v>
      </c>
      <c r="AL196" s="146">
        <v>7</v>
      </c>
      <c r="AM196" s="147">
        <v>8</v>
      </c>
    </row>
    <row r="197" spans="1:39" ht="15.75" thickBot="1" x14ac:dyDescent="0.3">
      <c r="A197" s="45" t="s">
        <v>5</v>
      </c>
      <c r="B197" s="52">
        <f>B193+(B194*B196)</f>
        <v>0</v>
      </c>
      <c r="C197" s="51">
        <f>B193+(B194*C196)</f>
        <v>0</v>
      </c>
      <c r="G197" s="45" t="s">
        <v>5</v>
      </c>
      <c r="H197" s="52">
        <f>H193+(H194*H196)</f>
        <v>0</v>
      </c>
      <c r="I197" s="51">
        <f>H193+(H194*I196)</f>
        <v>0</v>
      </c>
      <c r="M197" s="45" t="s">
        <v>5</v>
      </c>
      <c r="N197" s="52">
        <f>N193+(N194*N196)</f>
        <v>0</v>
      </c>
      <c r="O197" s="51">
        <f>N193+(N194*O196)</f>
        <v>0</v>
      </c>
      <c r="S197" s="45" t="s">
        <v>5</v>
      </c>
      <c r="T197" s="52">
        <f>T193+(T194*T196)</f>
        <v>0</v>
      </c>
      <c r="U197" s="51">
        <f>T193+(T194*U196)</f>
        <v>0</v>
      </c>
      <c r="Y197" s="45" t="s">
        <v>5</v>
      </c>
      <c r="Z197" s="52">
        <f>Z193+(Z194*Z196)</f>
        <v>0</v>
      </c>
      <c r="AA197" s="51">
        <f>Z193+(Z194*AA196)</f>
        <v>0</v>
      </c>
      <c r="AE197" s="45" t="s">
        <v>5</v>
      </c>
      <c r="AF197" s="52">
        <f>AF193+(AF194*AF196)</f>
        <v>0</v>
      </c>
      <c r="AG197" s="51">
        <f>AF193+(AF194*AG196)</f>
        <v>0</v>
      </c>
      <c r="AK197" s="45" t="s">
        <v>5</v>
      </c>
      <c r="AL197" s="52">
        <f>AL193+(AL194*AL196)</f>
        <v>0</v>
      </c>
      <c r="AM197" s="51">
        <f>AL193+(AL194*AM196)</f>
        <v>0</v>
      </c>
    </row>
    <row r="206" spans="1:39" ht="19.5" thickBot="1" x14ac:dyDescent="0.35">
      <c r="A206" s="53" t="str">
        <f>UPPER(G17)</f>
        <v>PRODUCTO 5</v>
      </c>
      <c r="B206" s="105"/>
      <c r="C206" s="106" t="s">
        <v>28</v>
      </c>
      <c r="H206" s="100" t="s">
        <v>17</v>
      </c>
    </row>
    <row r="207" spans="1:39" ht="16.5" thickBot="1" x14ac:dyDescent="0.3">
      <c r="A207" s="151" t="s">
        <v>0</v>
      </c>
      <c r="B207" s="101" t="s">
        <v>44</v>
      </c>
      <c r="C207" s="102" t="s">
        <v>40</v>
      </c>
      <c r="D207" s="102" t="s">
        <v>39</v>
      </c>
      <c r="E207" s="102" t="s">
        <v>38</v>
      </c>
      <c r="F207" s="102" t="s">
        <v>37</v>
      </c>
      <c r="G207" s="103" t="s">
        <v>36</v>
      </c>
      <c r="H207" s="152" t="s">
        <v>41</v>
      </c>
      <c r="I207" s="153" t="s">
        <v>42</v>
      </c>
    </row>
    <row r="208" spans="1:39" x14ac:dyDescent="0.25">
      <c r="A208" s="28" t="s">
        <v>29</v>
      </c>
      <c r="B208" s="23">
        <f>G18</f>
        <v>0</v>
      </c>
      <c r="C208" s="23">
        <f>G25</f>
        <v>0</v>
      </c>
      <c r="D208" s="23">
        <f>G32</f>
        <v>0</v>
      </c>
      <c r="E208" s="23">
        <f>G39</f>
        <v>0</v>
      </c>
      <c r="F208" s="23">
        <f>G46</f>
        <v>0</v>
      </c>
      <c r="G208" s="23">
        <f>G53</f>
        <v>0</v>
      </c>
      <c r="H208" s="107">
        <f>B233</f>
        <v>0</v>
      </c>
      <c r="I208" s="108">
        <f>C233</f>
        <v>0</v>
      </c>
    </row>
    <row r="209" spans="1:41" x14ac:dyDescent="0.25">
      <c r="A209" s="28" t="s">
        <v>30</v>
      </c>
      <c r="B209" s="23">
        <f t="shared" ref="B209:B214" si="86">G19</f>
        <v>0</v>
      </c>
      <c r="C209" s="23">
        <f t="shared" ref="C209:C214" si="87">G26</f>
        <v>0</v>
      </c>
      <c r="D209" s="23">
        <f t="shared" ref="D209:D214" si="88">G33</f>
        <v>0</v>
      </c>
      <c r="E209" s="23">
        <f t="shared" ref="E209:E214" si="89">G40</f>
        <v>0</v>
      </c>
      <c r="F209" s="23">
        <f t="shared" ref="F209:F214" si="90">G47</f>
        <v>0</v>
      </c>
      <c r="G209" s="23">
        <f t="shared" ref="G209:G214" si="91">G54</f>
        <v>0</v>
      </c>
      <c r="H209" s="107">
        <f>H233</f>
        <v>0</v>
      </c>
      <c r="I209" s="108">
        <f>I233</f>
        <v>0</v>
      </c>
    </row>
    <row r="210" spans="1:41" x14ac:dyDescent="0.25">
      <c r="A210" s="28" t="s">
        <v>31</v>
      </c>
      <c r="B210" s="23">
        <f t="shared" si="86"/>
        <v>0</v>
      </c>
      <c r="C210" s="23">
        <f t="shared" si="87"/>
        <v>0</v>
      </c>
      <c r="D210" s="23">
        <f t="shared" si="88"/>
        <v>0</v>
      </c>
      <c r="E210" s="23">
        <f t="shared" si="89"/>
        <v>0</v>
      </c>
      <c r="F210" s="23">
        <f t="shared" si="90"/>
        <v>0</v>
      </c>
      <c r="G210" s="23">
        <f t="shared" si="91"/>
        <v>0</v>
      </c>
      <c r="H210" s="107">
        <f>N233</f>
        <v>0</v>
      </c>
      <c r="I210" s="108">
        <f>O233</f>
        <v>0</v>
      </c>
    </row>
    <row r="211" spans="1:41" x14ac:dyDescent="0.25">
      <c r="A211" s="28" t="s">
        <v>32</v>
      </c>
      <c r="B211" s="23">
        <f t="shared" si="86"/>
        <v>0</v>
      </c>
      <c r="C211" s="23">
        <f t="shared" si="87"/>
        <v>0</v>
      </c>
      <c r="D211" s="23">
        <f t="shared" si="88"/>
        <v>0</v>
      </c>
      <c r="E211" s="23">
        <f t="shared" si="89"/>
        <v>0</v>
      </c>
      <c r="F211" s="23">
        <f t="shared" si="90"/>
        <v>0</v>
      </c>
      <c r="G211" s="23">
        <f t="shared" si="91"/>
        <v>0</v>
      </c>
      <c r="H211" s="107">
        <f>T233</f>
        <v>0</v>
      </c>
      <c r="I211" s="108">
        <f>U233</f>
        <v>0</v>
      </c>
    </row>
    <row r="212" spans="1:41" x14ac:dyDescent="0.25">
      <c r="A212" s="28" t="s">
        <v>33</v>
      </c>
      <c r="B212" s="23">
        <f t="shared" si="86"/>
        <v>0</v>
      </c>
      <c r="C212" s="23">
        <f t="shared" si="87"/>
        <v>0</v>
      </c>
      <c r="D212" s="23">
        <f t="shared" si="88"/>
        <v>0</v>
      </c>
      <c r="E212" s="23">
        <f t="shared" si="89"/>
        <v>0</v>
      </c>
      <c r="F212" s="23">
        <f t="shared" si="90"/>
        <v>0</v>
      </c>
      <c r="G212" s="23">
        <f t="shared" si="91"/>
        <v>0</v>
      </c>
      <c r="H212" s="107">
        <f>Z233</f>
        <v>0</v>
      </c>
      <c r="I212" s="108">
        <f>AA233</f>
        <v>0</v>
      </c>
    </row>
    <row r="213" spans="1:41" x14ac:dyDescent="0.25">
      <c r="A213" s="28" t="s">
        <v>34</v>
      </c>
      <c r="B213" s="23">
        <f t="shared" si="86"/>
        <v>0</v>
      </c>
      <c r="C213" s="23">
        <f t="shared" si="87"/>
        <v>0</v>
      </c>
      <c r="D213" s="23">
        <f t="shared" si="88"/>
        <v>0</v>
      </c>
      <c r="E213" s="23">
        <f t="shared" si="89"/>
        <v>0</v>
      </c>
      <c r="F213" s="23">
        <f t="shared" si="90"/>
        <v>0</v>
      </c>
      <c r="G213" s="23">
        <f t="shared" si="91"/>
        <v>0</v>
      </c>
      <c r="H213" s="107">
        <f>AF233</f>
        <v>0</v>
      </c>
      <c r="I213" s="108">
        <f>AG233</f>
        <v>0</v>
      </c>
    </row>
    <row r="214" spans="1:41" ht="15.75" thickBot="1" x14ac:dyDescent="0.3">
      <c r="A214" s="24" t="s">
        <v>35</v>
      </c>
      <c r="B214" s="26">
        <f t="shared" si="86"/>
        <v>0</v>
      </c>
      <c r="C214" s="26">
        <f t="shared" si="87"/>
        <v>0</v>
      </c>
      <c r="D214" s="26">
        <f t="shared" si="88"/>
        <v>0</v>
      </c>
      <c r="E214" s="26">
        <f t="shared" si="89"/>
        <v>0</v>
      </c>
      <c r="F214" s="26">
        <f t="shared" si="90"/>
        <v>0</v>
      </c>
      <c r="G214" s="26">
        <f t="shared" si="91"/>
        <v>0</v>
      </c>
      <c r="H214" s="113">
        <f>AL233</f>
        <v>0</v>
      </c>
      <c r="I214" s="114">
        <f>AM233</f>
        <v>0</v>
      </c>
    </row>
    <row r="216" spans="1:41" ht="15.75" thickBot="1" x14ac:dyDescent="0.3"/>
    <row r="217" spans="1:41" ht="17.25" customHeight="1" thickBot="1" x14ac:dyDescent="0.3">
      <c r="A217" s="148" t="s">
        <v>0</v>
      </c>
      <c r="B217" s="149" t="s">
        <v>43</v>
      </c>
      <c r="C217" s="149" t="s">
        <v>1</v>
      </c>
      <c r="D217" s="149" t="s">
        <v>2</v>
      </c>
      <c r="E217" s="150" t="s">
        <v>3</v>
      </c>
      <c r="G217" s="148" t="s">
        <v>0</v>
      </c>
      <c r="H217" s="149" t="s">
        <v>43</v>
      </c>
      <c r="I217" s="149" t="s">
        <v>1</v>
      </c>
      <c r="J217" s="149" t="s">
        <v>2</v>
      </c>
      <c r="K217" s="150" t="s">
        <v>3</v>
      </c>
      <c r="M217" s="148" t="s">
        <v>0</v>
      </c>
      <c r="N217" s="149" t="s">
        <v>43</v>
      </c>
      <c r="O217" s="149" t="s">
        <v>1</v>
      </c>
      <c r="P217" s="149" t="s">
        <v>2</v>
      </c>
      <c r="Q217" s="150" t="s">
        <v>3</v>
      </c>
      <c r="S217" s="148" t="s">
        <v>0</v>
      </c>
      <c r="T217" s="149" t="s">
        <v>43</v>
      </c>
      <c r="U217" s="149" t="s">
        <v>1</v>
      </c>
      <c r="V217" s="149" t="s">
        <v>2</v>
      </c>
      <c r="W217" s="150" t="s">
        <v>3</v>
      </c>
      <c r="Y217" s="148" t="s">
        <v>0</v>
      </c>
      <c r="Z217" s="149" t="s">
        <v>43</v>
      </c>
      <c r="AA217" s="149" t="s">
        <v>1</v>
      </c>
      <c r="AB217" s="149" t="s">
        <v>2</v>
      </c>
      <c r="AC217" s="150" t="s">
        <v>3</v>
      </c>
      <c r="AE217" s="148" t="s">
        <v>0</v>
      </c>
      <c r="AF217" s="149" t="s">
        <v>43</v>
      </c>
      <c r="AG217" s="149" t="s">
        <v>1</v>
      </c>
      <c r="AH217" s="149" t="s">
        <v>2</v>
      </c>
      <c r="AI217" s="150" t="s">
        <v>3</v>
      </c>
      <c r="AK217" s="148" t="s">
        <v>0</v>
      </c>
      <c r="AL217" s="149" t="s">
        <v>43</v>
      </c>
      <c r="AM217" s="149" t="s">
        <v>1</v>
      </c>
      <c r="AN217" s="149" t="s">
        <v>2</v>
      </c>
      <c r="AO217" s="150" t="s">
        <v>3</v>
      </c>
    </row>
    <row r="218" spans="1:41" x14ac:dyDescent="0.25">
      <c r="A218" s="110" t="str">
        <f>CONCATENATE($A$64," #6")</f>
        <v>Lunes #6</v>
      </c>
      <c r="B218" s="4">
        <v>1</v>
      </c>
      <c r="C218" s="23">
        <f>B208</f>
        <v>0</v>
      </c>
      <c r="D218" s="23">
        <f>C218^2</f>
        <v>0</v>
      </c>
      <c r="E218" s="29">
        <f>B218*C218</f>
        <v>0</v>
      </c>
      <c r="G218" s="110" t="str">
        <f>CONCATENATE($A$65," #6")</f>
        <v>Martes #6</v>
      </c>
      <c r="H218" s="4">
        <v>1</v>
      </c>
      <c r="I218" s="23">
        <f>B209</f>
        <v>0</v>
      </c>
      <c r="J218" s="23">
        <f>I218^2</f>
        <v>0</v>
      </c>
      <c r="K218" s="29">
        <f>H218*I218</f>
        <v>0</v>
      </c>
      <c r="M218" s="110" t="str">
        <f>CONCATENATE($A$66," #6")</f>
        <v>Miércoles #6</v>
      </c>
      <c r="N218" s="4">
        <v>1</v>
      </c>
      <c r="O218" s="23">
        <f>B210</f>
        <v>0</v>
      </c>
      <c r="P218" s="23">
        <f>O218^2</f>
        <v>0</v>
      </c>
      <c r="Q218" s="29">
        <f>N218*O218</f>
        <v>0</v>
      </c>
      <c r="S218" s="110" t="str">
        <f>CONCATENATE($A$67," #6")</f>
        <v>Jueves #6</v>
      </c>
      <c r="T218" s="4">
        <v>1</v>
      </c>
      <c r="U218" s="23">
        <f>B211</f>
        <v>0</v>
      </c>
      <c r="V218" s="23">
        <f>U218^2</f>
        <v>0</v>
      </c>
      <c r="W218" s="29">
        <f>T218*U218</f>
        <v>0</v>
      </c>
      <c r="Y218" s="110" t="str">
        <f>CONCATENATE($A$68," #6")</f>
        <v>Viernes #6</v>
      </c>
      <c r="Z218" s="4">
        <v>1</v>
      </c>
      <c r="AA218" s="23">
        <f>B212</f>
        <v>0</v>
      </c>
      <c r="AB218" s="23">
        <f>AA218^2</f>
        <v>0</v>
      </c>
      <c r="AC218" s="29">
        <f>Z218*AA218</f>
        <v>0</v>
      </c>
      <c r="AE218" s="110" t="str">
        <f>CONCATENATE($A$69," #6")</f>
        <v>Sábado #6</v>
      </c>
      <c r="AF218" s="4">
        <v>1</v>
      </c>
      <c r="AG218" s="23">
        <f>B213</f>
        <v>0</v>
      </c>
      <c r="AH218" s="23">
        <f>AG218^2</f>
        <v>0</v>
      </c>
      <c r="AI218" s="29">
        <f>AF218*AG218</f>
        <v>0</v>
      </c>
      <c r="AK218" s="110" t="str">
        <f>CONCATENATE($A$70," #6")</f>
        <v>Domingo #6</v>
      </c>
      <c r="AL218" s="4">
        <v>1</v>
      </c>
      <c r="AM218" s="23">
        <f>B214</f>
        <v>0</v>
      </c>
      <c r="AN218" s="23">
        <f>AM218^2</f>
        <v>0</v>
      </c>
      <c r="AO218" s="29">
        <f>AL218*AM218</f>
        <v>0</v>
      </c>
    </row>
    <row r="219" spans="1:41" x14ac:dyDescent="0.25">
      <c r="A219" s="110" t="str">
        <f>CONCATENATE($A$64," #5")</f>
        <v>Lunes #5</v>
      </c>
      <c r="B219" s="4">
        <v>2</v>
      </c>
      <c r="C219" s="23">
        <f>C208</f>
        <v>0</v>
      </c>
      <c r="D219" s="23">
        <f t="shared" ref="D219:D223" si="92">C219^2</f>
        <v>0</v>
      </c>
      <c r="E219" s="29">
        <f t="shared" ref="E219:E223" si="93">B219*C219</f>
        <v>0</v>
      </c>
      <c r="G219" s="110" t="str">
        <f>CONCATENATE($A$65," #5")</f>
        <v>Martes #5</v>
      </c>
      <c r="H219" s="4">
        <v>2</v>
      </c>
      <c r="I219" s="23">
        <f>C209</f>
        <v>0</v>
      </c>
      <c r="J219" s="23">
        <f t="shared" ref="J219:J223" si="94">I219^2</f>
        <v>0</v>
      </c>
      <c r="K219" s="29">
        <f t="shared" ref="K219:K223" si="95">H219*I219</f>
        <v>0</v>
      </c>
      <c r="M219" s="110" t="str">
        <f>CONCATENATE($A$66," #5")</f>
        <v>Miércoles #5</v>
      </c>
      <c r="N219" s="4">
        <v>2</v>
      </c>
      <c r="O219" s="23">
        <f>C210</f>
        <v>0</v>
      </c>
      <c r="P219" s="23">
        <f t="shared" ref="P219:P223" si="96">O219^2</f>
        <v>0</v>
      </c>
      <c r="Q219" s="29">
        <f t="shared" ref="Q219:Q223" si="97">N219*O219</f>
        <v>0</v>
      </c>
      <c r="S219" s="110" t="str">
        <f>CONCATENATE($A$67," #5")</f>
        <v>Jueves #5</v>
      </c>
      <c r="T219" s="4">
        <v>2</v>
      </c>
      <c r="U219" s="23">
        <f>C211</f>
        <v>0</v>
      </c>
      <c r="V219" s="23">
        <f t="shared" ref="V219:V223" si="98">U219^2</f>
        <v>0</v>
      </c>
      <c r="W219" s="29">
        <f t="shared" ref="W219:W223" si="99">T219*U219</f>
        <v>0</v>
      </c>
      <c r="Y219" s="110" t="str">
        <f>CONCATENATE($A$68," #5")</f>
        <v>Viernes #5</v>
      </c>
      <c r="Z219" s="4">
        <v>2</v>
      </c>
      <c r="AA219" s="23">
        <f>C212</f>
        <v>0</v>
      </c>
      <c r="AB219" s="23">
        <f t="shared" ref="AB219:AB223" si="100">AA219^2</f>
        <v>0</v>
      </c>
      <c r="AC219" s="29">
        <f t="shared" ref="AC219:AC223" si="101">Z219*AA219</f>
        <v>0</v>
      </c>
      <c r="AE219" s="110" t="str">
        <f>CONCATENATE($A$69," #5")</f>
        <v>Sábado #5</v>
      </c>
      <c r="AF219" s="4">
        <v>2</v>
      </c>
      <c r="AG219" s="23">
        <f>C213</f>
        <v>0</v>
      </c>
      <c r="AH219" s="23">
        <f t="shared" ref="AH219:AH223" si="102">AG219^2</f>
        <v>0</v>
      </c>
      <c r="AI219" s="29">
        <f t="shared" ref="AI219:AI223" si="103">AF219*AG219</f>
        <v>0</v>
      </c>
      <c r="AK219" s="110" t="str">
        <f>CONCATENATE($A$70," #5")</f>
        <v>Domingo #5</v>
      </c>
      <c r="AL219" s="4">
        <v>2</v>
      </c>
      <c r="AM219" s="23">
        <f>C214</f>
        <v>0</v>
      </c>
      <c r="AN219" s="23">
        <f t="shared" ref="AN219:AN223" si="104">AM219^2</f>
        <v>0</v>
      </c>
      <c r="AO219" s="29">
        <f t="shared" ref="AO219:AO223" si="105">AL219*AM219</f>
        <v>0</v>
      </c>
    </row>
    <row r="220" spans="1:41" x14ac:dyDescent="0.25">
      <c r="A220" s="110" t="str">
        <f>CONCATENATE($A$64," #4")</f>
        <v>Lunes #4</v>
      </c>
      <c r="B220" s="4">
        <v>3</v>
      </c>
      <c r="C220" s="23">
        <f>D208</f>
        <v>0</v>
      </c>
      <c r="D220" s="23">
        <f t="shared" si="92"/>
        <v>0</v>
      </c>
      <c r="E220" s="29">
        <f t="shared" si="93"/>
        <v>0</v>
      </c>
      <c r="G220" s="110" t="str">
        <f>CONCATENATE($A$65," #4")</f>
        <v>Martes #4</v>
      </c>
      <c r="H220" s="4">
        <v>3</v>
      </c>
      <c r="I220" s="23">
        <f>D209</f>
        <v>0</v>
      </c>
      <c r="J220" s="23">
        <f t="shared" si="94"/>
        <v>0</v>
      </c>
      <c r="K220" s="29">
        <f t="shared" si="95"/>
        <v>0</v>
      </c>
      <c r="M220" s="110" t="str">
        <f>CONCATENATE($A$66," #4")</f>
        <v>Miércoles #4</v>
      </c>
      <c r="N220" s="4">
        <v>3</v>
      </c>
      <c r="O220" s="23">
        <f>D210</f>
        <v>0</v>
      </c>
      <c r="P220" s="23">
        <f t="shared" si="96"/>
        <v>0</v>
      </c>
      <c r="Q220" s="29">
        <f t="shared" si="97"/>
        <v>0</v>
      </c>
      <c r="S220" s="110" t="str">
        <f>CONCATENATE($A$67," #4")</f>
        <v>Jueves #4</v>
      </c>
      <c r="T220" s="4">
        <v>3</v>
      </c>
      <c r="U220" s="23">
        <f>D211</f>
        <v>0</v>
      </c>
      <c r="V220" s="23">
        <f t="shared" si="98"/>
        <v>0</v>
      </c>
      <c r="W220" s="29">
        <f t="shared" si="99"/>
        <v>0</v>
      </c>
      <c r="Y220" s="110" t="str">
        <f>CONCATENATE($A$68," #4")</f>
        <v>Viernes #4</v>
      </c>
      <c r="Z220" s="4">
        <v>3</v>
      </c>
      <c r="AA220" s="23">
        <f>D212</f>
        <v>0</v>
      </c>
      <c r="AB220" s="23">
        <f t="shared" si="100"/>
        <v>0</v>
      </c>
      <c r="AC220" s="29">
        <f t="shared" si="101"/>
        <v>0</v>
      </c>
      <c r="AE220" s="110" t="str">
        <f>CONCATENATE($A$69," #4")</f>
        <v>Sábado #4</v>
      </c>
      <c r="AF220" s="4">
        <v>3</v>
      </c>
      <c r="AG220" s="23">
        <f>D213</f>
        <v>0</v>
      </c>
      <c r="AH220" s="23">
        <f t="shared" si="102"/>
        <v>0</v>
      </c>
      <c r="AI220" s="29">
        <f t="shared" si="103"/>
        <v>0</v>
      </c>
      <c r="AK220" s="110" t="str">
        <f>CONCATENATE($A$70," #4")</f>
        <v>Domingo #4</v>
      </c>
      <c r="AL220" s="4">
        <v>3</v>
      </c>
      <c r="AM220" s="23">
        <f>D214</f>
        <v>0</v>
      </c>
      <c r="AN220" s="23">
        <f t="shared" si="104"/>
        <v>0</v>
      </c>
      <c r="AO220" s="29">
        <f t="shared" si="105"/>
        <v>0</v>
      </c>
    </row>
    <row r="221" spans="1:41" x14ac:dyDescent="0.25">
      <c r="A221" s="110" t="str">
        <f>CONCATENATE($A$64," #3")</f>
        <v>Lunes #3</v>
      </c>
      <c r="B221" s="4">
        <v>4</v>
      </c>
      <c r="C221" s="23">
        <f>E208</f>
        <v>0</v>
      </c>
      <c r="D221" s="23">
        <f t="shared" si="92"/>
        <v>0</v>
      </c>
      <c r="E221" s="29">
        <f t="shared" si="93"/>
        <v>0</v>
      </c>
      <c r="G221" s="110" t="str">
        <f>CONCATENATE($A$65," #3")</f>
        <v>Martes #3</v>
      </c>
      <c r="H221" s="4">
        <v>4</v>
      </c>
      <c r="I221" s="23">
        <f>E209</f>
        <v>0</v>
      </c>
      <c r="J221" s="23">
        <f t="shared" si="94"/>
        <v>0</v>
      </c>
      <c r="K221" s="29">
        <f t="shared" si="95"/>
        <v>0</v>
      </c>
      <c r="M221" s="110" t="str">
        <f>CONCATENATE($A$66," #3")</f>
        <v>Miércoles #3</v>
      </c>
      <c r="N221" s="4">
        <v>4</v>
      </c>
      <c r="O221" s="23">
        <f>E210</f>
        <v>0</v>
      </c>
      <c r="P221" s="23">
        <f t="shared" si="96"/>
        <v>0</v>
      </c>
      <c r="Q221" s="29">
        <f t="shared" si="97"/>
        <v>0</v>
      </c>
      <c r="S221" s="110" t="str">
        <f>CONCATENATE($A$67," #3")</f>
        <v>Jueves #3</v>
      </c>
      <c r="T221" s="4">
        <v>4</v>
      </c>
      <c r="U221" s="23">
        <f>E211</f>
        <v>0</v>
      </c>
      <c r="V221" s="23">
        <f t="shared" si="98"/>
        <v>0</v>
      </c>
      <c r="W221" s="29">
        <f t="shared" si="99"/>
        <v>0</v>
      </c>
      <c r="Y221" s="110" t="str">
        <f>CONCATENATE($A$68," #3")</f>
        <v>Viernes #3</v>
      </c>
      <c r="Z221" s="4">
        <v>4</v>
      </c>
      <c r="AA221" s="23">
        <f>E212</f>
        <v>0</v>
      </c>
      <c r="AB221" s="23">
        <f t="shared" si="100"/>
        <v>0</v>
      </c>
      <c r="AC221" s="29">
        <f t="shared" si="101"/>
        <v>0</v>
      </c>
      <c r="AE221" s="110" t="str">
        <f>CONCATENATE($A$69," #3")</f>
        <v>Sábado #3</v>
      </c>
      <c r="AF221" s="4">
        <v>4</v>
      </c>
      <c r="AG221" s="23">
        <f>E213</f>
        <v>0</v>
      </c>
      <c r="AH221" s="23">
        <f t="shared" si="102"/>
        <v>0</v>
      </c>
      <c r="AI221" s="29">
        <f t="shared" si="103"/>
        <v>0</v>
      </c>
      <c r="AK221" s="110" t="str">
        <f>CONCATENATE($A$70," #3")</f>
        <v>Domingo #3</v>
      </c>
      <c r="AL221" s="4">
        <v>4</v>
      </c>
      <c r="AM221" s="23">
        <f>E214</f>
        <v>0</v>
      </c>
      <c r="AN221" s="23">
        <f t="shared" si="104"/>
        <v>0</v>
      </c>
      <c r="AO221" s="29">
        <f t="shared" si="105"/>
        <v>0</v>
      </c>
    </row>
    <row r="222" spans="1:41" x14ac:dyDescent="0.25">
      <c r="A222" s="110" t="str">
        <f>CONCATENATE($A$64," #2")</f>
        <v>Lunes #2</v>
      </c>
      <c r="B222" s="4">
        <v>5</v>
      </c>
      <c r="C222" s="23">
        <f>F208</f>
        <v>0</v>
      </c>
      <c r="D222" s="23">
        <f t="shared" si="92"/>
        <v>0</v>
      </c>
      <c r="E222" s="29">
        <f t="shared" si="93"/>
        <v>0</v>
      </c>
      <c r="G222" s="110" t="str">
        <f>CONCATENATE($A$65," #2")</f>
        <v>Martes #2</v>
      </c>
      <c r="H222" s="4">
        <v>5</v>
      </c>
      <c r="I222" s="23">
        <f>F209</f>
        <v>0</v>
      </c>
      <c r="J222" s="23">
        <f t="shared" si="94"/>
        <v>0</v>
      </c>
      <c r="K222" s="29">
        <f t="shared" si="95"/>
        <v>0</v>
      </c>
      <c r="M222" s="110" t="str">
        <f>CONCATENATE($A$66," #2")</f>
        <v>Miércoles #2</v>
      </c>
      <c r="N222" s="4">
        <v>5</v>
      </c>
      <c r="O222" s="23">
        <f>F210</f>
        <v>0</v>
      </c>
      <c r="P222" s="23">
        <f t="shared" si="96"/>
        <v>0</v>
      </c>
      <c r="Q222" s="29">
        <f t="shared" si="97"/>
        <v>0</v>
      </c>
      <c r="S222" s="110" t="str">
        <f>CONCATENATE($A$67," #2")</f>
        <v>Jueves #2</v>
      </c>
      <c r="T222" s="4">
        <v>5</v>
      </c>
      <c r="U222" s="23">
        <f>F211</f>
        <v>0</v>
      </c>
      <c r="V222" s="23">
        <f t="shared" si="98"/>
        <v>0</v>
      </c>
      <c r="W222" s="29">
        <f t="shared" si="99"/>
        <v>0</v>
      </c>
      <c r="Y222" s="110" t="str">
        <f>CONCATENATE($A$68," #2")</f>
        <v>Viernes #2</v>
      </c>
      <c r="Z222" s="4">
        <v>5</v>
      </c>
      <c r="AA222" s="23">
        <f>F212</f>
        <v>0</v>
      </c>
      <c r="AB222" s="23">
        <f t="shared" si="100"/>
        <v>0</v>
      </c>
      <c r="AC222" s="29">
        <f t="shared" si="101"/>
        <v>0</v>
      </c>
      <c r="AE222" s="110" t="str">
        <f>CONCATENATE($A$69," #2")</f>
        <v>Sábado #2</v>
      </c>
      <c r="AF222" s="4">
        <v>5</v>
      </c>
      <c r="AG222" s="23">
        <f>F213</f>
        <v>0</v>
      </c>
      <c r="AH222" s="23">
        <f t="shared" si="102"/>
        <v>0</v>
      </c>
      <c r="AI222" s="29">
        <f t="shared" si="103"/>
        <v>0</v>
      </c>
      <c r="AK222" s="110" t="str">
        <f>CONCATENATE($A$70," #2")</f>
        <v>Domingo #2</v>
      </c>
      <c r="AL222" s="4">
        <v>5</v>
      </c>
      <c r="AM222" s="23">
        <f>F214</f>
        <v>0</v>
      </c>
      <c r="AN222" s="23">
        <f t="shared" si="104"/>
        <v>0</v>
      </c>
      <c r="AO222" s="29">
        <f t="shared" si="105"/>
        <v>0</v>
      </c>
    </row>
    <row r="223" spans="1:41" ht="15.75" thickBot="1" x14ac:dyDescent="0.3">
      <c r="A223" s="110" t="str">
        <f>CONCATENATE($A$64," #1")</f>
        <v>Lunes #1</v>
      </c>
      <c r="B223" s="4">
        <v>6</v>
      </c>
      <c r="C223" s="23">
        <f>G208</f>
        <v>0</v>
      </c>
      <c r="D223" s="23">
        <f t="shared" si="92"/>
        <v>0</v>
      </c>
      <c r="E223" s="29">
        <f t="shared" si="93"/>
        <v>0</v>
      </c>
      <c r="G223" s="110" t="str">
        <f>CONCATENATE($A$65," #1")</f>
        <v>Martes #1</v>
      </c>
      <c r="H223" s="4">
        <v>6</v>
      </c>
      <c r="I223" s="23">
        <f>G209</f>
        <v>0</v>
      </c>
      <c r="J223" s="23">
        <f t="shared" si="94"/>
        <v>0</v>
      </c>
      <c r="K223" s="29">
        <f t="shared" si="95"/>
        <v>0</v>
      </c>
      <c r="M223" s="110" t="str">
        <f>CONCATENATE($A$66," #1")</f>
        <v>Miércoles #1</v>
      </c>
      <c r="N223" s="4">
        <v>6</v>
      </c>
      <c r="O223" s="23">
        <f>G210</f>
        <v>0</v>
      </c>
      <c r="P223" s="23">
        <f t="shared" si="96"/>
        <v>0</v>
      </c>
      <c r="Q223" s="29">
        <f t="shared" si="97"/>
        <v>0</v>
      </c>
      <c r="S223" s="110" t="str">
        <f>CONCATENATE($A$67," #1")</f>
        <v>Jueves #1</v>
      </c>
      <c r="T223" s="4">
        <v>6</v>
      </c>
      <c r="U223" s="23">
        <f>G211</f>
        <v>0</v>
      </c>
      <c r="V223" s="23">
        <f t="shared" si="98"/>
        <v>0</v>
      </c>
      <c r="W223" s="29">
        <f t="shared" si="99"/>
        <v>0</v>
      </c>
      <c r="Y223" s="110" t="str">
        <f>CONCATENATE($A$68," #1")</f>
        <v>Viernes #1</v>
      </c>
      <c r="Z223" s="4">
        <v>6</v>
      </c>
      <c r="AA223" s="23">
        <f>G212</f>
        <v>0</v>
      </c>
      <c r="AB223" s="23">
        <f t="shared" si="100"/>
        <v>0</v>
      </c>
      <c r="AC223" s="29">
        <f t="shared" si="101"/>
        <v>0</v>
      </c>
      <c r="AE223" s="110" t="str">
        <f>CONCATENATE($A$69," #1")</f>
        <v>Sábado #1</v>
      </c>
      <c r="AF223" s="4">
        <v>6</v>
      </c>
      <c r="AG223" s="23">
        <f>G213</f>
        <v>0</v>
      </c>
      <c r="AH223" s="23">
        <f t="shared" si="102"/>
        <v>0</v>
      </c>
      <c r="AI223" s="29">
        <f t="shared" si="103"/>
        <v>0</v>
      </c>
      <c r="AK223" s="110" t="str">
        <f>CONCATENATE($A$70," #1")</f>
        <v>Domingo #1</v>
      </c>
      <c r="AL223" s="4">
        <v>6</v>
      </c>
      <c r="AM223" s="23">
        <f>G214</f>
        <v>0</v>
      </c>
      <c r="AN223" s="23">
        <f t="shared" si="104"/>
        <v>0</v>
      </c>
      <c r="AO223" s="29">
        <f t="shared" si="105"/>
        <v>0</v>
      </c>
    </row>
    <row r="224" spans="1:41" ht="15.75" thickBot="1" x14ac:dyDescent="0.3">
      <c r="A224" s="111"/>
      <c r="B224" s="46">
        <f>SUM(B218:B223)</f>
        <v>21</v>
      </c>
      <c r="C224" s="46">
        <f>SUM(C218:C223)</f>
        <v>0</v>
      </c>
      <c r="D224" s="46">
        <f>SUM(D218:D223)</f>
        <v>0</v>
      </c>
      <c r="E224" s="47">
        <f>SUM(E218:E223)</f>
        <v>0</v>
      </c>
      <c r="G224" s="111"/>
      <c r="H224" s="46">
        <f>SUM(H218:H223)</f>
        <v>21</v>
      </c>
      <c r="I224" s="46">
        <f>SUM(I218:I223)</f>
        <v>0</v>
      </c>
      <c r="J224" s="46">
        <f>SUM(J218:J223)</f>
        <v>0</v>
      </c>
      <c r="K224" s="47">
        <f>SUM(K218:K223)</f>
        <v>0</v>
      </c>
      <c r="M224" s="111"/>
      <c r="N224" s="46">
        <f>SUM(N218:N223)</f>
        <v>21</v>
      </c>
      <c r="O224" s="46">
        <f>SUM(O218:O223)</f>
        <v>0</v>
      </c>
      <c r="P224" s="46">
        <f>SUM(P218:P223)</f>
        <v>0</v>
      </c>
      <c r="Q224" s="47">
        <f>SUM(Q218:Q223)</f>
        <v>0</v>
      </c>
      <c r="S224" s="111"/>
      <c r="T224" s="46">
        <f>SUM(T218:T223)</f>
        <v>21</v>
      </c>
      <c r="U224" s="46">
        <f>SUM(U218:U223)</f>
        <v>0</v>
      </c>
      <c r="V224" s="46">
        <f>SUM(V218:V223)</f>
        <v>0</v>
      </c>
      <c r="W224" s="47">
        <f>SUM(W218:W223)</f>
        <v>0</v>
      </c>
      <c r="Y224" s="111"/>
      <c r="Z224" s="46">
        <f>SUM(Z218:Z223)</f>
        <v>21</v>
      </c>
      <c r="AA224" s="46">
        <f>SUM(AA218:AA223)</f>
        <v>0</v>
      </c>
      <c r="AB224" s="46">
        <f>SUM(AB218:AB223)</f>
        <v>0</v>
      </c>
      <c r="AC224" s="47">
        <f>SUM(AC218:AC223)</f>
        <v>0</v>
      </c>
      <c r="AE224" s="111"/>
      <c r="AF224" s="46">
        <f>SUM(AF218:AF223)</f>
        <v>21</v>
      </c>
      <c r="AG224" s="46">
        <f>SUM(AG218:AG223)</f>
        <v>0</v>
      </c>
      <c r="AH224" s="46">
        <f>SUM(AH218:AH223)</f>
        <v>0</v>
      </c>
      <c r="AI224" s="47">
        <f>SUM(AI218:AI223)</f>
        <v>0</v>
      </c>
      <c r="AK224" s="111"/>
      <c r="AL224" s="46">
        <f>SUM(AL218:AL223)</f>
        <v>21</v>
      </c>
      <c r="AM224" s="46">
        <f>SUM(AM218:AM223)</f>
        <v>0</v>
      </c>
      <c r="AN224" s="46">
        <f>SUM(AN218:AN223)</f>
        <v>0</v>
      </c>
      <c r="AO224" s="47">
        <f>SUM(AO218:AO223)</f>
        <v>0</v>
      </c>
    </row>
    <row r="225" spans="1:39" ht="15.75" thickTop="1" x14ac:dyDescent="0.25"/>
    <row r="226" spans="1:39" ht="15.75" thickBot="1" x14ac:dyDescent="0.3"/>
    <row r="227" spans="1:39" ht="15.75" thickBot="1" x14ac:dyDescent="0.3">
      <c r="A227" s="154" t="s">
        <v>4</v>
      </c>
      <c r="B227" s="44">
        <f>COUNTA(A218:A223)</f>
        <v>6</v>
      </c>
      <c r="G227" s="154" t="s">
        <v>4</v>
      </c>
      <c r="H227" s="44">
        <f>COUNTA(G218:G223)</f>
        <v>6</v>
      </c>
      <c r="M227" s="154" t="s">
        <v>4</v>
      </c>
      <c r="N227" s="44">
        <f>COUNTA(M218:M223)</f>
        <v>6</v>
      </c>
      <c r="S227" s="154" t="s">
        <v>4</v>
      </c>
      <c r="T227" s="44">
        <f>COUNTA(S218:S223)</f>
        <v>6</v>
      </c>
      <c r="Y227" s="154" t="s">
        <v>4</v>
      </c>
      <c r="Z227" s="44">
        <f>COUNTA(Y218:Y223)</f>
        <v>6</v>
      </c>
      <c r="AE227" s="154" t="s">
        <v>4</v>
      </c>
      <c r="AF227" s="44">
        <f>COUNTA(AE218:AE223)</f>
        <v>6</v>
      </c>
      <c r="AK227" s="154" t="s">
        <v>4</v>
      </c>
      <c r="AL227" s="44">
        <f>COUNTA(AK218:AK223)</f>
        <v>6</v>
      </c>
    </row>
    <row r="228" spans="1:39" ht="15.75" thickBot="1" x14ac:dyDescent="0.3">
      <c r="A228" s="22"/>
      <c r="B228" s="22"/>
      <c r="G228" s="22"/>
      <c r="H228" s="22"/>
      <c r="M228" s="22"/>
      <c r="N228" s="22"/>
      <c r="S228" s="22"/>
      <c r="T228" s="22"/>
      <c r="Y228" s="22"/>
      <c r="Z228" s="22"/>
      <c r="AE228" s="22"/>
      <c r="AF228" s="22"/>
      <c r="AK228" s="22"/>
      <c r="AL228" s="22"/>
    </row>
    <row r="229" spans="1:39" x14ac:dyDescent="0.25">
      <c r="A229" s="155" t="s">
        <v>6</v>
      </c>
      <c r="B229" s="49">
        <f>((C224-(B230*B224))/B227)</f>
        <v>0</v>
      </c>
      <c r="G229" s="155" t="s">
        <v>6</v>
      </c>
      <c r="H229" s="49">
        <f>((I224-(H230*H224))/H227)</f>
        <v>0</v>
      </c>
      <c r="M229" s="155" t="s">
        <v>6</v>
      </c>
      <c r="N229" s="49">
        <f>((O224-(N230*N224))/N227)</f>
        <v>0</v>
      </c>
      <c r="S229" s="155" t="s">
        <v>6</v>
      </c>
      <c r="T229" s="49">
        <f>((U224-(T230*T224))/T227)</f>
        <v>0</v>
      </c>
      <c r="Y229" s="155" t="s">
        <v>6</v>
      </c>
      <c r="Z229" s="49">
        <f>((AA224-(Z230*Z224))/Z227)</f>
        <v>0</v>
      </c>
      <c r="AE229" s="155" t="s">
        <v>6</v>
      </c>
      <c r="AF229" s="49">
        <f>((AG224-(AF230*AF224))/AF227)</f>
        <v>0</v>
      </c>
      <c r="AK229" s="155" t="s">
        <v>6</v>
      </c>
      <c r="AL229" s="49">
        <f>((AM224-(AL230*AL224))/AL227)</f>
        <v>0</v>
      </c>
    </row>
    <row r="230" spans="1:39" ht="15.75" thickBot="1" x14ac:dyDescent="0.3">
      <c r="A230" s="156" t="s">
        <v>7</v>
      </c>
      <c r="B230" s="112">
        <f>((B227*(E224))-(B224*C224))/((B227*D224)-(B224^2))</f>
        <v>0</v>
      </c>
      <c r="G230" s="156" t="s">
        <v>7</v>
      </c>
      <c r="H230" s="112">
        <f>((H227*(K224))-(H224*I224))/((H227*J224)-(H224^2))</f>
        <v>0</v>
      </c>
      <c r="M230" s="156" t="s">
        <v>7</v>
      </c>
      <c r="N230" s="112">
        <f>((N227*(Q224))-(N224*O224))/((N227*P224)-(N224^2))</f>
        <v>0</v>
      </c>
      <c r="S230" s="156" t="s">
        <v>7</v>
      </c>
      <c r="T230" s="112">
        <f>((T227*(W224))-(T224*U224))/((T227*V224)-(T224^2))</f>
        <v>0</v>
      </c>
      <c r="Y230" s="156" t="s">
        <v>7</v>
      </c>
      <c r="Z230" s="112">
        <f>((Z227*(AC224))-(Z224*AA224))/((Z227*AB224)-(Z224^2))</f>
        <v>0</v>
      </c>
      <c r="AE230" s="156" t="s">
        <v>7</v>
      </c>
      <c r="AF230" s="112">
        <f>((AF227*(AI224))-(AF224*AG224))/((AF227*AH224)-(AF224^2))</f>
        <v>0</v>
      </c>
      <c r="AK230" s="156" t="s">
        <v>7</v>
      </c>
      <c r="AL230" s="112">
        <f>((AL227*(AO224))-(AL224*AM224))/((AL227*AN224)-(AL224^2))</f>
        <v>0</v>
      </c>
    </row>
    <row r="231" spans="1:39" ht="15.75" thickBot="1" x14ac:dyDescent="0.3">
      <c r="A231" s="22"/>
      <c r="B231" s="22"/>
      <c r="G231" s="22"/>
      <c r="H231" s="22"/>
      <c r="M231" s="22"/>
      <c r="N231" s="22"/>
      <c r="S231" s="22"/>
      <c r="T231" s="22"/>
      <c r="Y231" s="22"/>
      <c r="Z231" s="22"/>
      <c r="AE231" s="22"/>
      <c r="AF231" s="22"/>
      <c r="AK231" s="22"/>
      <c r="AL231" s="22"/>
    </row>
    <row r="232" spans="1:39" x14ac:dyDescent="0.25">
      <c r="A232" s="155" t="s">
        <v>11</v>
      </c>
      <c r="B232" s="157">
        <v>7</v>
      </c>
      <c r="C232" s="158">
        <v>8</v>
      </c>
      <c r="G232" s="155" t="s">
        <v>11</v>
      </c>
      <c r="H232" s="157">
        <v>7</v>
      </c>
      <c r="I232" s="158">
        <v>8</v>
      </c>
      <c r="M232" s="155" t="s">
        <v>11</v>
      </c>
      <c r="N232" s="157">
        <v>7</v>
      </c>
      <c r="O232" s="158">
        <v>8</v>
      </c>
      <c r="S232" s="155" t="s">
        <v>11</v>
      </c>
      <c r="T232" s="157">
        <v>7</v>
      </c>
      <c r="U232" s="158">
        <v>8</v>
      </c>
      <c r="Y232" s="155" t="s">
        <v>11</v>
      </c>
      <c r="Z232" s="157">
        <v>7</v>
      </c>
      <c r="AA232" s="158">
        <v>8</v>
      </c>
      <c r="AE232" s="155" t="s">
        <v>11</v>
      </c>
      <c r="AF232" s="157">
        <v>7</v>
      </c>
      <c r="AG232" s="158">
        <v>8</v>
      </c>
      <c r="AK232" s="155" t="s">
        <v>11</v>
      </c>
      <c r="AL232" s="157">
        <v>7</v>
      </c>
      <c r="AM232" s="158">
        <v>8</v>
      </c>
    </row>
    <row r="233" spans="1:39" ht="15.75" thickBot="1" x14ac:dyDescent="0.3">
      <c r="A233" s="45" t="s">
        <v>5</v>
      </c>
      <c r="B233" s="52">
        <f>B229+(B230*B232)</f>
        <v>0</v>
      </c>
      <c r="C233" s="51">
        <f>B229+(B230*C232)</f>
        <v>0</v>
      </c>
      <c r="G233" s="45" t="s">
        <v>5</v>
      </c>
      <c r="H233" s="52">
        <f>H229+(H230*H232)</f>
        <v>0</v>
      </c>
      <c r="I233" s="51">
        <f>H229+(H230*I232)</f>
        <v>0</v>
      </c>
      <c r="M233" s="45" t="s">
        <v>5</v>
      </c>
      <c r="N233" s="52">
        <f>N229+(N230*N232)</f>
        <v>0</v>
      </c>
      <c r="O233" s="51">
        <f>N229+(N230*O232)</f>
        <v>0</v>
      </c>
      <c r="S233" s="45" t="s">
        <v>5</v>
      </c>
      <c r="T233" s="52">
        <f>T229+(T230*T232)</f>
        <v>0</v>
      </c>
      <c r="U233" s="51">
        <f>T229+(T230*U232)</f>
        <v>0</v>
      </c>
      <c r="Y233" s="45" t="s">
        <v>5</v>
      </c>
      <c r="Z233" s="52">
        <f>Z229+(Z230*Z232)</f>
        <v>0</v>
      </c>
      <c r="AA233" s="51">
        <f>Z229+(Z230*AA232)</f>
        <v>0</v>
      </c>
      <c r="AE233" s="45" t="s">
        <v>5</v>
      </c>
      <c r="AF233" s="52">
        <f>AF229+(AF230*AF232)</f>
        <v>0</v>
      </c>
      <c r="AG233" s="51">
        <f>AF229+(AF230*AG232)</f>
        <v>0</v>
      </c>
      <c r="AK233" s="45" t="s">
        <v>5</v>
      </c>
      <c r="AL233" s="52">
        <f>AL229+(AL230*AL232)</f>
        <v>0</v>
      </c>
      <c r="AM233" s="51">
        <f>AL229+(AL230*AM232)</f>
        <v>0</v>
      </c>
    </row>
  </sheetData>
  <phoneticPr fontId="13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8A5-BB39-4CA9-A419-566C45E59995}">
  <sheetPr>
    <tabColor rgb="FFFF3300"/>
  </sheetPr>
  <dimension ref="A1:AO341"/>
  <sheetViews>
    <sheetView topLeftCell="A2" zoomScaleNormal="100" workbookViewId="0">
      <selection activeCell="A3" sqref="A3"/>
    </sheetView>
  </sheetViews>
  <sheetFormatPr baseColWidth="10" defaultColWidth="11.42578125" defaultRowHeight="15" x14ac:dyDescent="0.25"/>
  <cols>
    <col min="1" max="1" width="19.7109375" customWidth="1"/>
    <col min="2" max="2" width="20.7109375" customWidth="1"/>
    <col min="3" max="3" width="17.7109375" customWidth="1"/>
    <col min="4" max="4" width="18.7109375" customWidth="1"/>
    <col min="5" max="5" width="20.42578125" customWidth="1"/>
    <col min="6" max="6" width="17.7109375" customWidth="1"/>
    <col min="7" max="7" width="18.28515625" customWidth="1"/>
    <col min="8" max="8" width="19.140625" bestFit="1" customWidth="1"/>
    <col min="9" max="9" width="16.28515625" bestFit="1" customWidth="1"/>
    <col min="10" max="10" width="17.5703125" customWidth="1"/>
    <col min="11" max="11" width="16.7109375" bestFit="1" customWidth="1"/>
    <col min="12" max="12" width="14.85546875" customWidth="1"/>
    <col min="13" max="13" width="15.28515625" customWidth="1"/>
    <col min="14" max="14" width="15.7109375" customWidth="1"/>
    <col min="15" max="15" width="16.85546875" customWidth="1"/>
    <col min="16" max="17" width="16.42578125" customWidth="1"/>
    <col min="18" max="18" width="18.28515625" customWidth="1"/>
    <col min="19" max="23" width="16" customWidth="1"/>
    <col min="24" max="24" width="8.5703125" customWidth="1"/>
    <col min="25" max="29" width="14.85546875" customWidth="1"/>
    <col min="30" max="30" width="9.85546875" customWidth="1"/>
    <col min="31" max="35" width="14.7109375" customWidth="1"/>
    <col min="36" max="36" width="8.7109375" customWidth="1"/>
    <col min="37" max="41" width="14.42578125" customWidth="1"/>
  </cols>
  <sheetData>
    <row r="1" spans="1:11" ht="27.75" customHeight="1" x14ac:dyDescent="0.25">
      <c r="A1" s="15" t="s">
        <v>8</v>
      </c>
      <c r="B1" s="16"/>
      <c r="C1" s="17"/>
      <c r="D1" s="18"/>
      <c r="E1" s="11"/>
      <c r="F1" s="11"/>
      <c r="G1" s="11"/>
      <c r="H1" s="12"/>
      <c r="I1" s="12"/>
      <c r="J1" s="12"/>
      <c r="K1" s="12"/>
    </row>
    <row r="2" spans="1:11" ht="19.5" thickBot="1" x14ac:dyDescent="0.3">
      <c r="A2" s="20" t="s">
        <v>77</v>
      </c>
      <c r="B2" s="19"/>
      <c r="C2" s="19"/>
      <c r="D2" s="19"/>
      <c r="E2" s="13"/>
      <c r="F2" s="13"/>
      <c r="G2" s="13"/>
      <c r="H2" s="14"/>
      <c r="I2" s="14"/>
      <c r="J2" s="14"/>
      <c r="K2" s="14"/>
    </row>
    <row r="3" spans="1:11" ht="19.5" thickTop="1" x14ac:dyDescent="0.25">
      <c r="A3" s="263"/>
      <c r="B3" s="264"/>
      <c r="C3" s="264"/>
      <c r="D3" s="264"/>
      <c r="E3" s="265"/>
      <c r="F3" s="265"/>
      <c r="G3" s="265"/>
      <c r="H3" s="266"/>
      <c r="I3" s="266"/>
      <c r="J3" s="266"/>
      <c r="K3" s="266"/>
    </row>
    <row r="4" spans="1:11" ht="18" customHeight="1" x14ac:dyDescent="0.25">
      <c r="A4" s="281" t="s">
        <v>110</v>
      </c>
      <c r="B4" s="1"/>
      <c r="C4" s="1"/>
      <c r="D4" s="1"/>
      <c r="E4" s="1"/>
      <c r="F4" s="1"/>
      <c r="G4" s="1"/>
      <c r="H4" s="10"/>
      <c r="I4" s="10"/>
      <c r="J4" s="10"/>
      <c r="K4" s="10"/>
    </row>
    <row r="5" spans="1:11" ht="15" customHeight="1" x14ac:dyDescent="0.3">
      <c r="A5" s="7"/>
      <c r="B5" s="8"/>
      <c r="C5" s="9"/>
      <c r="D5" s="9"/>
      <c r="E5" s="1"/>
      <c r="F5" s="1"/>
      <c r="G5" s="1"/>
      <c r="H5" s="10"/>
      <c r="I5" s="10"/>
      <c r="J5" s="1"/>
      <c r="K5" s="1"/>
    </row>
    <row r="6" spans="1:11" ht="15" customHeight="1" x14ac:dyDescent="0.3">
      <c r="A6" s="7"/>
      <c r="B6" s="8"/>
      <c r="C6" s="9"/>
      <c r="D6" s="9"/>
      <c r="E6" s="1"/>
      <c r="F6" s="1"/>
      <c r="G6" s="1"/>
      <c r="H6" s="10"/>
      <c r="I6" s="10"/>
      <c r="J6" s="1"/>
      <c r="K6" s="1"/>
    </row>
    <row r="7" spans="1:11" ht="29.25" customHeight="1" x14ac:dyDescent="0.25">
      <c r="A7" s="267" t="s">
        <v>18</v>
      </c>
      <c r="B7" s="21"/>
      <c r="C7" s="21"/>
      <c r="D7" s="21"/>
      <c r="E7" s="21"/>
      <c r="F7" s="21"/>
      <c r="G7" s="1"/>
      <c r="H7" s="10"/>
      <c r="I7" s="10"/>
      <c r="J7" s="1"/>
      <c r="K7" s="1"/>
    </row>
    <row r="8" spans="1:11" x14ac:dyDescent="0.25">
      <c r="A8" s="268" t="s">
        <v>111</v>
      </c>
      <c r="B8" s="21"/>
      <c r="C8" s="21"/>
      <c r="D8" s="21"/>
      <c r="E8" s="21"/>
      <c r="F8" s="21"/>
      <c r="G8" s="1"/>
      <c r="H8" s="10"/>
      <c r="I8" s="10"/>
      <c r="J8" s="1"/>
      <c r="K8" s="1"/>
    </row>
    <row r="9" spans="1:11" x14ac:dyDescent="0.25">
      <c r="A9" s="268" t="s">
        <v>112</v>
      </c>
      <c r="B9" s="21"/>
      <c r="C9" s="21"/>
      <c r="D9" s="21"/>
      <c r="E9" s="21"/>
      <c r="F9" s="21"/>
      <c r="G9" s="1"/>
      <c r="H9" s="10"/>
      <c r="I9" s="10"/>
      <c r="J9" s="1"/>
      <c r="K9" s="1"/>
    </row>
    <row r="10" spans="1:11" x14ac:dyDescent="0.25">
      <c r="A10" s="268" t="s">
        <v>117</v>
      </c>
      <c r="B10" s="1"/>
      <c r="C10" s="1"/>
      <c r="D10" s="1"/>
      <c r="E10" s="1"/>
      <c r="F10" s="1"/>
      <c r="G10" s="1"/>
      <c r="H10" s="10"/>
      <c r="I10" s="10"/>
      <c r="J10" s="1"/>
      <c r="K10" s="1"/>
    </row>
    <row r="11" spans="1:11" x14ac:dyDescent="0.25">
      <c r="A11" s="268" t="s">
        <v>118</v>
      </c>
      <c r="B11" s="1"/>
      <c r="C11" s="1"/>
      <c r="D11" s="1"/>
      <c r="E11" s="1"/>
      <c r="F11" s="1"/>
      <c r="G11" s="1"/>
      <c r="H11" s="10"/>
      <c r="I11" s="10"/>
      <c r="J11" s="1"/>
      <c r="K11" s="1"/>
    </row>
    <row r="12" spans="1:11" x14ac:dyDescent="0.25">
      <c r="A12" s="282" t="s">
        <v>120</v>
      </c>
      <c r="B12" s="1"/>
      <c r="C12" s="1"/>
      <c r="D12" s="1"/>
      <c r="E12" s="1"/>
      <c r="F12" s="1"/>
      <c r="G12" s="1"/>
      <c r="H12" s="10"/>
      <c r="I12" s="10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0"/>
      <c r="I13" s="10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0"/>
      <c r="I14" s="10"/>
      <c r="J14" s="1"/>
      <c r="K14" s="1"/>
    </row>
    <row r="15" spans="1:11" ht="23.25" customHeight="1" x14ac:dyDescent="0.3">
      <c r="A15" s="181" t="s">
        <v>45</v>
      </c>
      <c r="B15" s="182"/>
      <c r="C15" s="183"/>
      <c r="D15" s="183"/>
      <c r="E15" s="78" t="s">
        <v>119</v>
      </c>
      <c r="F15" s="1"/>
      <c r="G15" s="1"/>
      <c r="H15" s="1"/>
      <c r="I15" s="1"/>
      <c r="J15" s="1"/>
      <c r="K15" s="1"/>
    </row>
    <row r="16" spans="1:11" ht="17.25" customHeight="1" thickBot="1" x14ac:dyDescent="0.35">
      <c r="A16" s="79"/>
      <c r="B16" s="80"/>
      <c r="C16" s="10"/>
      <c r="D16" s="10"/>
      <c r="E16" s="78"/>
      <c r="F16" s="1"/>
      <c r="G16" s="1"/>
      <c r="H16" s="1"/>
      <c r="I16" s="1"/>
      <c r="K16" s="1"/>
    </row>
    <row r="17" spans="1:12" ht="16.5" thickBot="1" x14ac:dyDescent="0.3">
      <c r="A17" s="1"/>
      <c r="B17" s="1"/>
      <c r="C17" s="95" t="s">
        <v>70</v>
      </c>
      <c r="D17" s="96" t="s">
        <v>71</v>
      </c>
      <c r="E17" s="97" t="s">
        <v>72</v>
      </c>
      <c r="F17" s="96" t="s">
        <v>73</v>
      </c>
      <c r="G17" s="98" t="s">
        <v>75</v>
      </c>
      <c r="H17" s="94"/>
      <c r="I17" s="180" t="s">
        <v>17</v>
      </c>
      <c r="J17" s="74"/>
      <c r="K17" s="1"/>
    </row>
    <row r="18" spans="1:12" ht="16.5" thickBot="1" x14ac:dyDescent="0.3">
      <c r="A18" s="81" t="s">
        <v>51</v>
      </c>
      <c r="B18" s="184" t="s">
        <v>29</v>
      </c>
      <c r="C18" s="90">
        <v>0</v>
      </c>
      <c r="D18" s="92">
        <v>0</v>
      </c>
      <c r="E18" s="23">
        <v>0</v>
      </c>
      <c r="F18" s="92">
        <v>0</v>
      </c>
      <c r="G18" s="29">
        <v>0</v>
      </c>
      <c r="H18" s="94"/>
      <c r="J18" s="195" t="str">
        <f>C17</f>
        <v>Producto 1</v>
      </c>
    </row>
    <row r="19" spans="1:12" ht="15.75" thickBot="1" x14ac:dyDescent="0.3">
      <c r="A19" s="82" t="s">
        <v>22</v>
      </c>
      <c r="B19" s="185" t="s">
        <v>30</v>
      </c>
      <c r="C19" s="90">
        <v>0</v>
      </c>
      <c r="D19" s="92">
        <v>0</v>
      </c>
      <c r="E19" s="23">
        <v>0</v>
      </c>
      <c r="F19" s="92">
        <v>0</v>
      </c>
      <c r="G19" s="29">
        <v>0</v>
      </c>
      <c r="H19" s="94"/>
      <c r="J19" s="73" t="s">
        <v>41</v>
      </c>
      <c r="K19" s="164" t="s">
        <v>42</v>
      </c>
      <c r="L19" s="165" t="s">
        <v>60</v>
      </c>
    </row>
    <row r="20" spans="1:12" x14ac:dyDescent="0.25">
      <c r="B20" s="185" t="s">
        <v>31</v>
      </c>
      <c r="C20" s="90">
        <v>0</v>
      </c>
      <c r="D20" s="92">
        <v>0</v>
      </c>
      <c r="E20" s="23">
        <v>0</v>
      </c>
      <c r="F20" s="92">
        <v>0</v>
      </c>
      <c r="G20" s="29">
        <v>0</v>
      </c>
      <c r="H20" s="94"/>
      <c r="I20" s="160" t="str">
        <f t="shared" ref="I20:I26" si="0">A127</f>
        <v>Lunes</v>
      </c>
      <c r="J20" s="160">
        <f t="shared" ref="J20:L26" si="1">Q127</f>
        <v>0</v>
      </c>
      <c r="K20" s="161">
        <f t="shared" si="1"/>
        <v>0</v>
      </c>
      <c r="L20" s="166">
        <f t="shared" si="1"/>
        <v>0</v>
      </c>
    </row>
    <row r="21" spans="1:12" x14ac:dyDescent="0.25">
      <c r="B21" s="185" t="s">
        <v>32</v>
      </c>
      <c r="C21" s="90">
        <v>0</v>
      </c>
      <c r="D21" s="92">
        <v>0</v>
      </c>
      <c r="E21" s="23">
        <v>0</v>
      </c>
      <c r="F21" s="92">
        <v>0</v>
      </c>
      <c r="G21" s="29">
        <v>0</v>
      </c>
      <c r="H21" s="94"/>
      <c r="I21" s="107" t="str">
        <f t="shared" si="0"/>
        <v>Martes</v>
      </c>
      <c r="J21" s="107">
        <f t="shared" si="1"/>
        <v>0</v>
      </c>
      <c r="K21" s="162">
        <f t="shared" si="1"/>
        <v>0</v>
      </c>
      <c r="L21" s="108">
        <f t="shared" si="1"/>
        <v>0</v>
      </c>
    </row>
    <row r="22" spans="1:12" x14ac:dyDescent="0.25">
      <c r="B22" s="185" t="s">
        <v>33</v>
      </c>
      <c r="C22" s="90">
        <v>0</v>
      </c>
      <c r="D22" s="92">
        <v>0</v>
      </c>
      <c r="E22" s="23">
        <v>0</v>
      </c>
      <c r="F22" s="92">
        <v>0</v>
      </c>
      <c r="G22" s="29">
        <v>0</v>
      </c>
      <c r="H22" s="94"/>
      <c r="I22" s="107" t="str">
        <f t="shared" si="0"/>
        <v>Miércoles</v>
      </c>
      <c r="J22" s="107">
        <f t="shared" si="1"/>
        <v>0</v>
      </c>
      <c r="K22" s="162">
        <f t="shared" si="1"/>
        <v>0</v>
      </c>
      <c r="L22" s="108">
        <f t="shared" si="1"/>
        <v>0</v>
      </c>
    </row>
    <row r="23" spans="1:12" x14ac:dyDescent="0.25">
      <c r="B23" s="185" t="s">
        <v>34</v>
      </c>
      <c r="C23" s="90">
        <v>0</v>
      </c>
      <c r="D23" s="92">
        <v>0</v>
      </c>
      <c r="E23" s="23">
        <v>0</v>
      </c>
      <c r="F23" s="92">
        <v>0</v>
      </c>
      <c r="G23" s="29">
        <v>0</v>
      </c>
      <c r="H23" s="94"/>
      <c r="I23" s="107" t="str">
        <f t="shared" si="0"/>
        <v>Jueves</v>
      </c>
      <c r="J23" s="107">
        <f t="shared" si="1"/>
        <v>0</v>
      </c>
      <c r="K23" s="162">
        <f t="shared" si="1"/>
        <v>0</v>
      </c>
      <c r="L23" s="108">
        <f t="shared" si="1"/>
        <v>0</v>
      </c>
    </row>
    <row r="24" spans="1:12" ht="15.75" thickBot="1" x14ac:dyDescent="0.3">
      <c r="A24" s="83"/>
      <c r="B24" s="185" t="s">
        <v>35</v>
      </c>
      <c r="C24" s="90">
        <v>0</v>
      </c>
      <c r="D24" s="92">
        <v>0</v>
      </c>
      <c r="E24" s="23">
        <v>0</v>
      </c>
      <c r="F24" s="92">
        <v>0</v>
      </c>
      <c r="G24" s="29">
        <v>0</v>
      </c>
      <c r="H24" s="94"/>
      <c r="I24" s="107" t="str">
        <f t="shared" si="0"/>
        <v>Viernes</v>
      </c>
      <c r="J24" s="107">
        <f t="shared" si="1"/>
        <v>0</v>
      </c>
      <c r="K24" s="162">
        <f t="shared" si="1"/>
        <v>0</v>
      </c>
      <c r="L24" s="108">
        <f t="shared" si="1"/>
        <v>0</v>
      </c>
    </row>
    <row r="25" spans="1:12" ht="15.75" x14ac:dyDescent="0.25">
      <c r="A25" s="81" t="s">
        <v>52</v>
      </c>
      <c r="B25" s="84" t="s">
        <v>29</v>
      </c>
      <c r="C25" s="90">
        <v>0</v>
      </c>
      <c r="D25" s="92">
        <v>0</v>
      </c>
      <c r="E25" s="23">
        <v>0</v>
      </c>
      <c r="F25" s="92">
        <v>0</v>
      </c>
      <c r="G25" s="29">
        <v>0</v>
      </c>
      <c r="H25" s="94"/>
      <c r="I25" s="107" t="str">
        <f t="shared" si="0"/>
        <v>Sábado</v>
      </c>
      <c r="J25" s="107">
        <f t="shared" si="1"/>
        <v>0</v>
      </c>
      <c r="K25" s="162">
        <f t="shared" si="1"/>
        <v>0</v>
      </c>
      <c r="L25" s="108">
        <f t="shared" si="1"/>
        <v>0</v>
      </c>
    </row>
    <row r="26" spans="1:12" ht="15.75" thickBot="1" x14ac:dyDescent="0.3">
      <c r="A26" s="82"/>
      <c r="B26" s="88" t="s">
        <v>30</v>
      </c>
      <c r="C26" s="90">
        <v>0</v>
      </c>
      <c r="D26" s="92">
        <v>0</v>
      </c>
      <c r="E26" s="23">
        <v>0</v>
      </c>
      <c r="F26" s="92">
        <v>0</v>
      </c>
      <c r="G26" s="29">
        <v>0</v>
      </c>
      <c r="H26" s="94"/>
      <c r="I26" s="113" t="str">
        <f t="shared" si="0"/>
        <v>Domingo</v>
      </c>
      <c r="J26" s="113">
        <f t="shared" si="1"/>
        <v>0</v>
      </c>
      <c r="K26" s="163">
        <f t="shared" si="1"/>
        <v>0</v>
      </c>
      <c r="L26" s="114">
        <f t="shared" si="1"/>
        <v>0</v>
      </c>
    </row>
    <row r="27" spans="1:12" x14ac:dyDescent="0.25">
      <c r="B27" s="88" t="s">
        <v>31</v>
      </c>
      <c r="C27" s="90">
        <v>0</v>
      </c>
      <c r="D27" s="92">
        <v>0</v>
      </c>
      <c r="E27" s="23">
        <v>0</v>
      </c>
      <c r="F27" s="92">
        <v>0</v>
      </c>
      <c r="G27" s="29">
        <v>0</v>
      </c>
      <c r="H27" s="94"/>
    </row>
    <row r="28" spans="1:12" ht="15.75" thickBot="1" x14ac:dyDescent="0.3">
      <c r="B28" s="88" t="s">
        <v>32</v>
      </c>
      <c r="C28" s="90">
        <v>0</v>
      </c>
      <c r="D28" s="92">
        <v>0</v>
      </c>
      <c r="E28" s="23">
        <v>0</v>
      </c>
      <c r="F28" s="92">
        <v>0</v>
      </c>
      <c r="G28" s="29">
        <v>0</v>
      </c>
      <c r="H28" s="94"/>
      <c r="I28" s="4"/>
    </row>
    <row r="29" spans="1:12" ht="15.75" thickBot="1" x14ac:dyDescent="0.3">
      <c r="B29" s="88" t="s">
        <v>33</v>
      </c>
      <c r="C29" s="90">
        <v>0</v>
      </c>
      <c r="D29" s="92">
        <v>0</v>
      </c>
      <c r="E29" s="23">
        <v>0</v>
      </c>
      <c r="F29" s="92">
        <v>0</v>
      </c>
      <c r="G29" s="29">
        <v>0</v>
      </c>
      <c r="H29" s="94"/>
      <c r="J29" s="195" t="str">
        <f>D17</f>
        <v>Producto 2</v>
      </c>
    </row>
    <row r="30" spans="1:12" ht="15.75" thickBot="1" x14ac:dyDescent="0.3">
      <c r="B30" s="88" t="s">
        <v>34</v>
      </c>
      <c r="C30" s="90">
        <v>0</v>
      </c>
      <c r="D30" s="92">
        <v>0</v>
      </c>
      <c r="E30" s="23">
        <v>0</v>
      </c>
      <c r="F30" s="92">
        <v>0</v>
      </c>
      <c r="G30" s="29">
        <v>0</v>
      </c>
      <c r="H30" s="94"/>
      <c r="J30" s="167" t="s">
        <v>41</v>
      </c>
      <c r="K30" s="194" t="s">
        <v>42</v>
      </c>
      <c r="L30" s="168" t="s">
        <v>60</v>
      </c>
    </row>
    <row r="31" spans="1:12" ht="15.75" thickBot="1" x14ac:dyDescent="0.3">
      <c r="A31" s="83"/>
      <c r="B31" s="88" t="s">
        <v>35</v>
      </c>
      <c r="C31" s="90">
        <v>0</v>
      </c>
      <c r="D31" s="92">
        <v>0</v>
      </c>
      <c r="E31" s="23">
        <v>0</v>
      </c>
      <c r="F31" s="92">
        <v>0</v>
      </c>
      <c r="G31" s="29">
        <v>0</v>
      </c>
      <c r="H31" s="94"/>
      <c r="I31" s="188" t="str">
        <f t="shared" ref="I31:I37" si="2">I20</f>
        <v>Lunes</v>
      </c>
      <c r="J31" s="160">
        <f>Q172</f>
        <v>0</v>
      </c>
      <c r="K31" s="161">
        <f>R172</f>
        <v>0</v>
      </c>
      <c r="L31" s="166">
        <f>S172</f>
        <v>0</v>
      </c>
    </row>
    <row r="32" spans="1:12" ht="15.75" x14ac:dyDescent="0.25">
      <c r="A32" s="81" t="s">
        <v>53</v>
      </c>
      <c r="B32" s="184" t="s">
        <v>29</v>
      </c>
      <c r="C32" s="90">
        <v>0</v>
      </c>
      <c r="D32" s="92">
        <v>0</v>
      </c>
      <c r="E32" s="23">
        <v>0</v>
      </c>
      <c r="F32" s="92">
        <v>0</v>
      </c>
      <c r="G32" s="29">
        <v>0</v>
      </c>
      <c r="H32" s="94"/>
      <c r="I32" s="189" t="str">
        <f t="shared" si="2"/>
        <v>Martes</v>
      </c>
      <c r="J32" s="107">
        <f t="shared" ref="J32:L37" si="3">Q173</f>
        <v>0</v>
      </c>
      <c r="K32" s="162">
        <f t="shared" si="3"/>
        <v>0</v>
      </c>
      <c r="L32" s="108">
        <f t="shared" si="3"/>
        <v>0</v>
      </c>
    </row>
    <row r="33" spans="1:12" x14ac:dyDescent="0.25">
      <c r="A33" s="82"/>
      <c r="B33" s="185" t="s">
        <v>30</v>
      </c>
      <c r="C33" s="90">
        <v>0</v>
      </c>
      <c r="D33" s="92">
        <v>0</v>
      </c>
      <c r="E33" s="23">
        <v>0</v>
      </c>
      <c r="F33" s="92">
        <v>0</v>
      </c>
      <c r="G33" s="29">
        <v>0</v>
      </c>
      <c r="H33" s="94"/>
      <c r="I33" s="189" t="str">
        <f t="shared" si="2"/>
        <v>Miércoles</v>
      </c>
      <c r="J33" s="107">
        <f t="shared" si="3"/>
        <v>0</v>
      </c>
      <c r="K33" s="162">
        <f t="shared" si="3"/>
        <v>0</v>
      </c>
      <c r="L33" s="108">
        <f t="shared" si="3"/>
        <v>0</v>
      </c>
    </row>
    <row r="34" spans="1:12" x14ac:dyDescent="0.25">
      <c r="B34" s="185" t="s">
        <v>31</v>
      </c>
      <c r="C34" s="90">
        <v>0</v>
      </c>
      <c r="D34" s="92">
        <v>0</v>
      </c>
      <c r="E34" s="23">
        <v>0</v>
      </c>
      <c r="F34" s="92">
        <v>0</v>
      </c>
      <c r="G34" s="29">
        <v>0</v>
      </c>
      <c r="H34" s="94"/>
      <c r="I34" s="189" t="str">
        <f t="shared" si="2"/>
        <v>Jueves</v>
      </c>
      <c r="J34" s="107">
        <f t="shared" si="3"/>
        <v>0</v>
      </c>
      <c r="K34" s="162">
        <f t="shared" si="3"/>
        <v>0</v>
      </c>
      <c r="L34" s="108">
        <f t="shared" si="3"/>
        <v>0</v>
      </c>
    </row>
    <row r="35" spans="1:12" x14ac:dyDescent="0.25">
      <c r="B35" s="185" t="s">
        <v>32</v>
      </c>
      <c r="C35" s="90">
        <v>0</v>
      </c>
      <c r="D35" s="92">
        <v>0</v>
      </c>
      <c r="E35" s="23">
        <v>0</v>
      </c>
      <c r="F35" s="92">
        <v>0</v>
      </c>
      <c r="G35" s="29">
        <v>0</v>
      </c>
      <c r="H35" s="94"/>
      <c r="I35" s="189" t="str">
        <f t="shared" si="2"/>
        <v>Viernes</v>
      </c>
      <c r="J35" s="107">
        <f t="shared" si="3"/>
        <v>0</v>
      </c>
      <c r="K35" s="162">
        <f t="shared" si="3"/>
        <v>0</v>
      </c>
      <c r="L35" s="108">
        <f t="shared" si="3"/>
        <v>0</v>
      </c>
    </row>
    <row r="36" spans="1:12" x14ac:dyDescent="0.25">
      <c r="B36" s="185" t="s">
        <v>33</v>
      </c>
      <c r="C36" s="90">
        <v>0</v>
      </c>
      <c r="D36" s="92">
        <v>0</v>
      </c>
      <c r="E36" s="23">
        <v>0</v>
      </c>
      <c r="F36" s="92">
        <v>0</v>
      </c>
      <c r="G36" s="29">
        <v>0</v>
      </c>
      <c r="H36" s="94"/>
      <c r="I36" s="189" t="str">
        <f t="shared" si="2"/>
        <v>Sábado</v>
      </c>
      <c r="J36" s="107">
        <f t="shared" si="3"/>
        <v>0</v>
      </c>
      <c r="K36" s="162">
        <f t="shared" si="3"/>
        <v>0</v>
      </c>
      <c r="L36" s="108">
        <f t="shared" si="3"/>
        <v>0</v>
      </c>
    </row>
    <row r="37" spans="1:12" ht="15.75" thickBot="1" x14ac:dyDescent="0.3">
      <c r="B37" s="185" t="s">
        <v>34</v>
      </c>
      <c r="C37" s="90">
        <v>0</v>
      </c>
      <c r="D37" s="92">
        <v>0</v>
      </c>
      <c r="E37" s="23">
        <v>0</v>
      </c>
      <c r="F37" s="92">
        <v>0</v>
      </c>
      <c r="G37" s="29">
        <v>0</v>
      </c>
      <c r="H37" s="94"/>
      <c r="I37" s="190" t="str">
        <f t="shared" si="2"/>
        <v>Domingo</v>
      </c>
      <c r="J37" s="113">
        <f t="shared" si="3"/>
        <v>0</v>
      </c>
      <c r="K37" s="163">
        <f t="shared" si="3"/>
        <v>0</v>
      </c>
      <c r="L37" s="114">
        <f t="shared" si="3"/>
        <v>0</v>
      </c>
    </row>
    <row r="38" spans="1:12" ht="15.75" thickBot="1" x14ac:dyDescent="0.3">
      <c r="A38" s="83"/>
      <c r="B38" s="185" t="s">
        <v>35</v>
      </c>
      <c r="C38" s="90">
        <v>0</v>
      </c>
      <c r="D38" s="92">
        <v>0</v>
      </c>
      <c r="E38" s="23">
        <v>0</v>
      </c>
      <c r="F38" s="92">
        <v>0</v>
      </c>
      <c r="G38" s="29">
        <v>0</v>
      </c>
      <c r="H38" s="94"/>
      <c r="I38" s="4"/>
      <c r="J38" s="4"/>
    </row>
    <row r="39" spans="1:12" ht="16.5" thickBot="1" x14ac:dyDescent="0.3">
      <c r="A39" s="81" t="s">
        <v>54</v>
      </c>
      <c r="B39" s="84" t="s">
        <v>29</v>
      </c>
      <c r="C39" s="90">
        <v>0</v>
      </c>
      <c r="D39" s="92">
        <v>0</v>
      </c>
      <c r="E39" s="23">
        <v>0</v>
      </c>
      <c r="F39" s="92">
        <v>0</v>
      </c>
      <c r="G39" s="29">
        <v>0</v>
      </c>
      <c r="H39" s="94"/>
      <c r="I39" s="4"/>
    </row>
    <row r="40" spans="1:12" ht="15.75" thickBot="1" x14ac:dyDescent="0.3">
      <c r="A40" s="82"/>
      <c r="B40" s="88" t="s">
        <v>30</v>
      </c>
      <c r="C40" s="90">
        <v>0</v>
      </c>
      <c r="D40" s="92">
        <v>0</v>
      </c>
      <c r="E40" s="23">
        <v>0</v>
      </c>
      <c r="F40" s="92">
        <v>0</v>
      </c>
      <c r="G40" s="29">
        <v>0</v>
      </c>
      <c r="H40" s="94"/>
      <c r="J40" s="195" t="str">
        <f>E17</f>
        <v>Producto 3</v>
      </c>
    </row>
    <row r="41" spans="1:12" ht="15.75" thickBot="1" x14ac:dyDescent="0.3">
      <c r="B41" s="88" t="s">
        <v>31</v>
      </c>
      <c r="C41" s="90">
        <v>0</v>
      </c>
      <c r="D41" s="92">
        <v>0</v>
      </c>
      <c r="E41" s="23">
        <v>0</v>
      </c>
      <c r="F41" s="92">
        <v>0</v>
      </c>
      <c r="G41" s="29">
        <v>0</v>
      </c>
      <c r="H41" s="94"/>
      <c r="J41" s="169" t="s">
        <v>41</v>
      </c>
      <c r="K41" s="175" t="s">
        <v>42</v>
      </c>
      <c r="L41" s="170" t="s">
        <v>60</v>
      </c>
    </row>
    <row r="42" spans="1:12" x14ac:dyDescent="0.25">
      <c r="B42" s="88" t="s">
        <v>32</v>
      </c>
      <c r="C42" s="90">
        <v>0</v>
      </c>
      <c r="D42" s="92">
        <v>0</v>
      </c>
      <c r="E42" s="23">
        <v>0</v>
      </c>
      <c r="F42" s="92">
        <v>0</v>
      </c>
      <c r="G42" s="29">
        <v>0</v>
      </c>
      <c r="H42" s="94"/>
      <c r="I42" s="188" t="str">
        <f>I20</f>
        <v>Lunes</v>
      </c>
      <c r="J42" s="160">
        <f>Q217</f>
        <v>0</v>
      </c>
      <c r="K42" s="161">
        <f>R217</f>
        <v>0</v>
      </c>
      <c r="L42" s="166">
        <f>S217</f>
        <v>0</v>
      </c>
    </row>
    <row r="43" spans="1:12" x14ac:dyDescent="0.25">
      <c r="B43" s="88" t="s">
        <v>33</v>
      </c>
      <c r="C43" s="90">
        <v>0</v>
      </c>
      <c r="D43" s="92">
        <v>0</v>
      </c>
      <c r="E43" s="23">
        <v>0</v>
      </c>
      <c r="F43" s="92">
        <v>0</v>
      </c>
      <c r="G43" s="29">
        <v>0</v>
      </c>
      <c r="H43" s="94"/>
      <c r="I43" s="189" t="str">
        <f t="shared" ref="I43:I48" si="4">I21</f>
        <v>Martes</v>
      </c>
      <c r="J43" s="107">
        <f t="shared" ref="J43:L48" si="5">Q218</f>
        <v>0</v>
      </c>
      <c r="K43" s="162">
        <f t="shared" si="5"/>
        <v>0</v>
      </c>
      <c r="L43" s="108">
        <f t="shared" si="5"/>
        <v>0</v>
      </c>
    </row>
    <row r="44" spans="1:12" x14ac:dyDescent="0.25">
      <c r="B44" s="88" t="s">
        <v>34</v>
      </c>
      <c r="C44" s="90">
        <v>0</v>
      </c>
      <c r="D44" s="92">
        <v>0</v>
      </c>
      <c r="E44" s="23">
        <v>0</v>
      </c>
      <c r="F44" s="92">
        <v>0</v>
      </c>
      <c r="G44" s="29">
        <v>0</v>
      </c>
      <c r="H44" s="94"/>
      <c r="I44" s="189" t="str">
        <f t="shared" si="4"/>
        <v>Miércoles</v>
      </c>
      <c r="J44" s="107">
        <f t="shared" si="5"/>
        <v>0</v>
      </c>
      <c r="K44" s="162">
        <f t="shared" si="5"/>
        <v>0</v>
      </c>
      <c r="L44" s="108">
        <f t="shared" si="5"/>
        <v>0</v>
      </c>
    </row>
    <row r="45" spans="1:12" ht="15.75" thickBot="1" x14ac:dyDescent="0.3">
      <c r="A45" s="83"/>
      <c r="B45" s="88" t="s">
        <v>35</v>
      </c>
      <c r="C45" s="90">
        <v>0</v>
      </c>
      <c r="D45" s="92">
        <v>0</v>
      </c>
      <c r="E45" s="23">
        <v>0</v>
      </c>
      <c r="F45" s="92">
        <v>0</v>
      </c>
      <c r="G45" s="29">
        <v>0</v>
      </c>
      <c r="H45" s="94"/>
      <c r="I45" s="189" t="str">
        <f t="shared" si="4"/>
        <v>Jueves</v>
      </c>
      <c r="J45" s="107">
        <f t="shared" si="5"/>
        <v>0</v>
      </c>
      <c r="K45" s="162">
        <f t="shared" si="5"/>
        <v>0</v>
      </c>
      <c r="L45" s="108">
        <f t="shared" si="5"/>
        <v>0</v>
      </c>
    </row>
    <row r="46" spans="1:12" ht="15.75" x14ac:dyDescent="0.25">
      <c r="A46" s="81" t="s">
        <v>50</v>
      </c>
      <c r="B46" s="184" t="s">
        <v>29</v>
      </c>
      <c r="C46" s="90">
        <v>0</v>
      </c>
      <c r="D46" s="92">
        <v>0</v>
      </c>
      <c r="E46" s="23">
        <v>0</v>
      </c>
      <c r="F46" s="92">
        <v>0</v>
      </c>
      <c r="G46" s="29">
        <v>0</v>
      </c>
      <c r="H46" s="94"/>
      <c r="I46" s="189" t="str">
        <f t="shared" si="4"/>
        <v>Viernes</v>
      </c>
      <c r="J46" s="107">
        <f t="shared" si="5"/>
        <v>0</v>
      </c>
      <c r="K46" s="162">
        <f t="shared" si="5"/>
        <v>0</v>
      </c>
      <c r="L46" s="108">
        <f t="shared" si="5"/>
        <v>0</v>
      </c>
    </row>
    <row r="47" spans="1:12" x14ac:dyDescent="0.25">
      <c r="A47" s="82"/>
      <c r="B47" s="185" t="s">
        <v>30</v>
      </c>
      <c r="C47" s="90">
        <v>0</v>
      </c>
      <c r="D47" s="92">
        <v>0</v>
      </c>
      <c r="E47" s="23">
        <v>0</v>
      </c>
      <c r="F47" s="92">
        <v>0</v>
      </c>
      <c r="G47" s="29">
        <v>0</v>
      </c>
      <c r="H47" s="94"/>
      <c r="I47" s="189" t="str">
        <f t="shared" si="4"/>
        <v>Sábado</v>
      </c>
      <c r="J47" s="107">
        <f t="shared" si="5"/>
        <v>0</v>
      </c>
      <c r="K47" s="162">
        <f t="shared" si="5"/>
        <v>0</v>
      </c>
      <c r="L47" s="108">
        <f t="shared" si="5"/>
        <v>0</v>
      </c>
    </row>
    <row r="48" spans="1:12" ht="15.75" thickBot="1" x14ac:dyDescent="0.3">
      <c r="B48" s="185" t="s">
        <v>31</v>
      </c>
      <c r="C48" s="90">
        <v>0</v>
      </c>
      <c r="D48" s="92">
        <v>0</v>
      </c>
      <c r="E48" s="23">
        <v>0</v>
      </c>
      <c r="F48" s="92">
        <v>0</v>
      </c>
      <c r="G48" s="29">
        <v>0</v>
      </c>
      <c r="H48" s="94"/>
      <c r="I48" s="190" t="str">
        <f t="shared" si="4"/>
        <v>Domingo</v>
      </c>
      <c r="J48" s="113">
        <f t="shared" si="5"/>
        <v>0</v>
      </c>
      <c r="K48" s="163">
        <f t="shared" si="5"/>
        <v>0</v>
      </c>
      <c r="L48" s="114">
        <f t="shared" si="5"/>
        <v>0</v>
      </c>
    </row>
    <row r="49" spans="1:12" x14ac:dyDescent="0.25">
      <c r="B49" s="185" t="s">
        <v>32</v>
      </c>
      <c r="C49" s="90">
        <v>0</v>
      </c>
      <c r="D49" s="92">
        <v>0</v>
      </c>
      <c r="E49" s="23">
        <v>0</v>
      </c>
      <c r="F49" s="92">
        <v>0</v>
      </c>
      <c r="G49" s="29">
        <v>0</v>
      </c>
      <c r="H49" s="94"/>
      <c r="I49" s="4"/>
      <c r="J49" s="4"/>
    </row>
    <row r="50" spans="1:12" ht="15.75" thickBot="1" x14ac:dyDescent="0.3">
      <c r="B50" s="185" t="s">
        <v>33</v>
      </c>
      <c r="C50" s="90">
        <v>0</v>
      </c>
      <c r="D50" s="92">
        <v>0</v>
      </c>
      <c r="E50" s="23">
        <v>0</v>
      </c>
      <c r="F50" s="92">
        <v>0</v>
      </c>
      <c r="G50" s="29">
        <v>0</v>
      </c>
      <c r="H50" s="94"/>
      <c r="I50" s="4"/>
    </row>
    <row r="51" spans="1:12" ht="15.75" thickBot="1" x14ac:dyDescent="0.3">
      <c r="B51" s="185" t="s">
        <v>34</v>
      </c>
      <c r="C51" s="90">
        <v>0</v>
      </c>
      <c r="D51" s="92">
        <v>0</v>
      </c>
      <c r="E51" s="23">
        <v>0</v>
      </c>
      <c r="F51" s="92">
        <v>0</v>
      </c>
      <c r="G51" s="29">
        <v>0</v>
      </c>
      <c r="H51" s="94"/>
      <c r="I51" s="4"/>
      <c r="J51" s="195" t="str">
        <f>F17</f>
        <v>Producto 4</v>
      </c>
    </row>
    <row r="52" spans="1:12" ht="15.75" thickBot="1" x14ac:dyDescent="0.3">
      <c r="A52" s="83"/>
      <c r="B52" s="185" t="s">
        <v>35</v>
      </c>
      <c r="C52" s="90">
        <v>0</v>
      </c>
      <c r="D52" s="92">
        <v>0</v>
      </c>
      <c r="E52" s="23">
        <v>0</v>
      </c>
      <c r="F52" s="92">
        <v>0</v>
      </c>
      <c r="G52" s="29">
        <v>0</v>
      </c>
      <c r="H52" s="94"/>
      <c r="I52" s="4"/>
      <c r="J52" s="171" t="s">
        <v>41</v>
      </c>
      <c r="K52" s="176" t="s">
        <v>42</v>
      </c>
      <c r="L52" s="172" t="s">
        <v>60</v>
      </c>
    </row>
    <row r="53" spans="1:12" ht="15.75" x14ac:dyDescent="0.25">
      <c r="A53" s="81" t="s">
        <v>49</v>
      </c>
      <c r="B53" s="84" t="s">
        <v>29</v>
      </c>
      <c r="C53" s="90">
        <v>0</v>
      </c>
      <c r="D53" s="92">
        <v>0</v>
      </c>
      <c r="E53" s="23">
        <v>0</v>
      </c>
      <c r="F53" s="92">
        <v>0</v>
      </c>
      <c r="G53" s="29">
        <v>0</v>
      </c>
      <c r="H53" s="94"/>
      <c r="I53" s="191" t="str">
        <f>I20</f>
        <v>Lunes</v>
      </c>
      <c r="J53" s="160">
        <f>Q262</f>
        <v>0</v>
      </c>
      <c r="K53" s="161">
        <f>R262</f>
        <v>0</v>
      </c>
      <c r="L53" s="166">
        <f>S262</f>
        <v>0</v>
      </c>
    </row>
    <row r="54" spans="1:12" x14ac:dyDescent="0.25">
      <c r="A54" s="82"/>
      <c r="B54" s="88" t="s">
        <v>30</v>
      </c>
      <c r="C54" s="90">
        <v>0</v>
      </c>
      <c r="D54" s="92">
        <v>0</v>
      </c>
      <c r="E54" s="23">
        <v>0</v>
      </c>
      <c r="F54" s="92">
        <v>0</v>
      </c>
      <c r="G54" s="29">
        <v>0</v>
      </c>
      <c r="H54" s="94"/>
      <c r="I54" s="192" t="str">
        <f t="shared" ref="I54:I59" si="6">I21</f>
        <v>Martes</v>
      </c>
      <c r="J54" s="107">
        <f t="shared" ref="J54:L59" si="7">Q263</f>
        <v>0</v>
      </c>
      <c r="K54" s="162">
        <f t="shared" si="7"/>
        <v>0</v>
      </c>
      <c r="L54" s="108">
        <f t="shared" si="7"/>
        <v>0</v>
      </c>
    </row>
    <row r="55" spans="1:12" x14ac:dyDescent="0.25">
      <c r="B55" s="88" t="s">
        <v>31</v>
      </c>
      <c r="C55" s="90">
        <v>0</v>
      </c>
      <c r="D55" s="92">
        <v>0</v>
      </c>
      <c r="E55" s="23">
        <v>0</v>
      </c>
      <c r="F55" s="92">
        <v>0</v>
      </c>
      <c r="G55" s="29">
        <v>0</v>
      </c>
      <c r="H55" s="94"/>
      <c r="I55" s="192" t="str">
        <f t="shared" si="6"/>
        <v>Miércoles</v>
      </c>
      <c r="J55" s="107">
        <f t="shared" si="7"/>
        <v>0</v>
      </c>
      <c r="K55" s="162">
        <f t="shared" si="7"/>
        <v>0</v>
      </c>
      <c r="L55" s="108">
        <f t="shared" si="7"/>
        <v>0</v>
      </c>
    </row>
    <row r="56" spans="1:12" x14ac:dyDescent="0.25">
      <c r="B56" s="88" t="s">
        <v>32</v>
      </c>
      <c r="C56" s="90">
        <v>0</v>
      </c>
      <c r="D56" s="92">
        <v>0</v>
      </c>
      <c r="E56" s="23">
        <v>0</v>
      </c>
      <c r="F56" s="92">
        <v>0</v>
      </c>
      <c r="G56" s="29">
        <v>0</v>
      </c>
      <c r="H56" s="94"/>
      <c r="I56" s="192" t="str">
        <f t="shared" si="6"/>
        <v>Jueves</v>
      </c>
      <c r="J56" s="107">
        <f t="shared" si="7"/>
        <v>0</v>
      </c>
      <c r="K56" s="162">
        <f t="shared" si="7"/>
        <v>0</v>
      </c>
      <c r="L56" s="108">
        <f t="shared" si="7"/>
        <v>0</v>
      </c>
    </row>
    <row r="57" spans="1:12" x14ac:dyDescent="0.25">
      <c r="B57" s="88" t="s">
        <v>33</v>
      </c>
      <c r="C57" s="90">
        <v>0</v>
      </c>
      <c r="D57" s="92">
        <v>0</v>
      </c>
      <c r="E57" s="23">
        <v>0</v>
      </c>
      <c r="F57" s="92">
        <v>0</v>
      </c>
      <c r="G57" s="29">
        <v>0</v>
      </c>
      <c r="H57" s="94"/>
      <c r="I57" s="192" t="str">
        <f t="shared" si="6"/>
        <v>Viernes</v>
      </c>
      <c r="J57" s="107">
        <f t="shared" si="7"/>
        <v>0</v>
      </c>
      <c r="K57" s="162">
        <f t="shared" si="7"/>
        <v>0</v>
      </c>
      <c r="L57" s="108">
        <f t="shared" si="7"/>
        <v>0</v>
      </c>
    </row>
    <row r="58" spans="1:12" x14ac:dyDescent="0.25">
      <c r="B58" s="88" t="s">
        <v>34</v>
      </c>
      <c r="C58" s="90">
        <v>0</v>
      </c>
      <c r="D58" s="92">
        <v>0</v>
      </c>
      <c r="E58" s="23">
        <v>0</v>
      </c>
      <c r="F58" s="92">
        <v>0</v>
      </c>
      <c r="G58" s="29">
        <v>0</v>
      </c>
      <c r="H58" s="94"/>
      <c r="I58" s="192" t="str">
        <f t="shared" si="6"/>
        <v>Sábado</v>
      </c>
      <c r="J58" s="107">
        <f t="shared" si="7"/>
        <v>0</v>
      </c>
      <c r="K58" s="162">
        <f t="shared" si="7"/>
        <v>0</v>
      </c>
      <c r="L58" s="108">
        <f t="shared" si="7"/>
        <v>0</v>
      </c>
    </row>
    <row r="59" spans="1:12" ht="15.75" thickBot="1" x14ac:dyDescent="0.3">
      <c r="A59" s="83"/>
      <c r="B59" s="88" t="s">
        <v>35</v>
      </c>
      <c r="C59" s="90">
        <v>0</v>
      </c>
      <c r="D59" s="92">
        <v>0</v>
      </c>
      <c r="E59" s="23">
        <v>0</v>
      </c>
      <c r="F59" s="92">
        <v>0</v>
      </c>
      <c r="G59" s="29">
        <v>0</v>
      </c>
      <c r="H59" s="94"/>
      <c r="I59" s="193" t="str">
        <f t="shared" si="6"/>
        <v>Domingo</v>
      </c>
      <c r="J59" s="113">
        <f t="shared" si="7"/>
        <v>0</v>
      </c>
      <c r="K59" s="163">
        <f t="shared" si="7"/>
        <v>0</v>
      </c>
      <c r="L59" s="114">
        <f t="shared" si="7"/>
        <v>0</v>
      </c>
    </row>
    <row r="60" spans="1:12" ht="15.75" x14ac:dyDescent="0.25">
      <c r="A60" s="81" t="s">
        <v>48</v>
      </c>
      <c r="B60" s="184" t="s">
        <v>29</v>
      </c>
      <c r="C60" s="90">
        <v>0</v>
      </c>
      <c r="D60" s="92">
        <v>0</v>
      </c>
      <c r="E60" s="23">
        <v>0</v>
      </c>
      <c r="F60" s="92">
        <v>0</v>
      </c>
      <c r="G60" s="29">
        <v>0</v>
      </c>
      <c r="H60" s="94"/>
      <c r="I60" s="159"/>
      <c r="J60" s="4"/>
    </row>
    <row r="61" spans="1:12" ht="15.75" thickBot="1" x14ac:dyDescent="0.3">
      <c r="A61" s="82"/>
      <c r="B61" s="185" t="s">
        <v>30</v>
      </c>
      <c r="C61" s="90">
        <v>0</v>
      </c>
      <c r="D61" s="92">
        <v>0</v>
      </c>
      <c r="E61" s="23">
        <v>0</v>
      </c>
      <c r="F61" s="92">
        <v>0</v>
      </c>
      <c r="G61" s="29">
        <v>0</v>
      </c>
      <c r="H61" s="94"/>
      <c r="I61" s="4"/>
    </row>
    <row r="62" spans="1:12" ht="15.75" thickBot="1" x14ac:dyDescent="0.3">
      <c r="B62" s="185" t="s">
        <v>31</v>
      </c>
      <c r="C62" s="90">
        <v>0</v>
      </c>
      <c r="D62" s="92">
        <v>0</v>
      </c>
      <c r="E62" s="23">
        <v>0</v>
      </c>
      <c r="F62" s="92">
        <v>0</v>
      </c>
      <c r="G62" s="29">
        <v>0</v>
      </c>
      <c r="H62" s="94"/>
      <c r="I62" s="4"/>
      <c r="J62" s="195" t="str">
        <f>G17</f>
        <v>Producto 5</v>
      </c>
    </row>
    <row r="63" spans="1:12" ht="15.75" thickBot="1" x14ac:dyDescent="0.3">
      <c r="B63" s="185" t="s">
        <v>32</v>
      </c>
      <c r="C63" s="90">
        <v>0</v>
      </c>
      <c r="D63" s="92">
        <v>0</v>
      </c>
      <c r="E63" s="23">
        <v>0</v>
      </c>
      <c r="F63" s="92">
        <v>0</v>
      </c>
      <c r="G63" s="29">
        <v>0</v>
      </c>
      <c r="H63" s="94"/>
      <c r="I63" s="4"/>
      <c r="J63" s="173" t="s">
        <v>41</v>
      </c>
      <c r="K63" s="177" t="s">
        <v>42</v>
      </c>
      <c r="L63" s="174" t="s">
        <v>60</v>
      </c>
    </row>
    <row r="64" spans="1:12" x14ac:dyDescent="0.25">
      <c r="B64" s="185" t="s">
        <v>33</v>
      </c>
      <c r="C64" s="90">
        <v>0</v>
      </c>
      <c r="D64" s="92">
        <v>0</v>
      </c>
      <c r="E64" s="23">
        <v>0</v>
      </c>
      <c r="F64" s="92">
        <v>0</v>
      </c>
      <c r="G64" s="29">
        <v>0</v>
      </c>
      <c r="H64" s="94"/>
      <c r="I64" s="191" t="str">
        <f>I20</f>
        <v>Lunes</v>
      </c>
      <c r="J64" s="160">
        <f>Q307</f>
        <v>0</v>
      </c>
      <c r="K64" s="161">
        <f>R307</f>
        <v>0</v>
      </c>
      <c r="L64" s="166">
        <f>S307</f>
        <v>0</v>
      </c>
    </row>
    <row r="65" spans="1:12" x14ac:dyDescent="0.25">
      <c r="B65" s="185" t="s">
        <v>34</v>
      </c>
      <c r="C65" s="90">
        <v>0</v>
      </c>
      <c r="D65" s="92">
        <v>0</v>
      </c>
      <c r="E65" s="23">
        <v>0</v>
      </c>
      <c r="F65" s="92">
        <v>0</v>
      </c>
      <c r="G65" s="29">
        <v>0</v>
      </c>
      <c r="H65" s="94"/>
      <c r="I65" s="192" t="str">
        <f t="shared" ref="I65:I70" si="8">I21</f>
        <v>Martes</v>
      </c>
      <c r="J65" s="107">
        <f t="shared" ref="J65:L70" si="9">Q308</f>
        <v>0</v>
      </c>
      <c r="K65" s="162">
        <f t="shared" si="9"/>
        <v>0</v>
      </c>
      <c r="L65" s="108">
        <f t="shared" si="9"/>
        <v>0</v>
      </c>
    </row>
    <row r="66" spans="1:12" ht="15.75" thickBot="1" x14ac:dyDescent="0.3">
      <c r="A66" s="83"/>
      <c r="B66" s="185" t="s">
        <v>35</v>
      </c>
      <c r="C66" s="90">
        <v>0</v>
      </c>
      <c r="D66" s="92">
        <v>0</v>
      </c>
      <c r="E66" s="23">
        <v>0</v>
      </c>
      <c r="F66" s="92">
        <v>0</v>
      </c>
      <c r="G66" s="29">
        <v>0</v>
      </c>
      <c r="H66" s="94"/>
      <c r="I66" s="192" t="str">
        <f t="shared" si="8"/>
        <v>Miércoles</v>
      </c>
      <c r="J66" s="107">
        <f t="shared" si="9"/>
        <v>0</v>
      </c>
      <c r="K66" s="162">
        <f t="shared" si="9"/>
        <v>0</v>
      </c>
      <c r="L66" s="108">
        <f t="shared" si="9"/>
        <v>0</v>
      </c>
    </row>
    <row r="67" spans="1:12" ht="15.75" x14ac:dyDescent="0.25">
      <c r="A67" s="81" t="s">
        <v>47</v>
      </c>
      <c r="B67" s="84" t="s">
        <v>29</v>
      </c>
      <c r="C67" s="90">
        <v>0</v>
      </c>
      <c r="D67" s="92">
        <v>0</v>
      </c>
      <c r="E67" s="23">
        <v>0</v>
      </c>
      <c r="F67" s="92">
        <v>0</v>
      </c>
      <c r="G67" s="29">
        <v>0</v>
      </c>
      <c r="H67" s="94"/>
      <c r="I67" s="192" t="str">
        <f t="shared" si="8"/>
        <v>Jueves</v>
      </c>
      <c r="J67" s="107">
        <f t="shared" si="9"/>
        <v>0</v>
      </c>
      <c r="K67" s="162">
        <f t="shared" si="9"/>
        <v>0</v>
      </c>
      <c r="L67" s="108">
        <f t="shared" si="9"/>
        <v>0</v>
      </c>
    </row>
    <row r="68" spans="1:12" x14ac:dyDescent="0.25">
      <c r="A68" s="82"/>
      <c r="B68" s="88" t="s">
        <v>30</v>
      </c>
      <c r="C68" s="90">
        <v>0</v>
      </c>
      <c r="D68" s="92">
        <v>0</v>
      </c>
      <c r="E68" s="23">
        <v>0</v>
      </c>
      <c r="F68" s="92">
        <v>0</v>
      </c>
      <c r="G68" s="29">
        <v>0</v>
      </c>
      <c r="H68" s="94"/>
      <c r="I68" s="192" t="str">
        <f t="shared" si="8"/>
        <v>Viernes</v>
      </c>
      <c r="J68" s="107">
        <f t="shared" si="9"/>
        <v>0</v>
      </c>
      <c r="K68" s="162">
        <f t="shared" si="9"/>
        <v>0</v>
      </c>
      <c r="L68" s="108">
        <f t="shared" si="9"/>
        <v>0</v>
      </c>
    </row>
    <row r="69" spans="1:12" x14ac:dyDescent="0.25">
      <c r="B69" s="88" t="s">
        <v>31</v>
      </c>
      <c r="C69" s="90">
        <v>0</v>
      </c>
      <c r="D69" s="92">
        <v>0</v>
      </c>
      <c r="E69" s="23">
        <v>0</v>
      </c>
      <c r="F69" s="92">
        <v>0</v>
      </c>
      <c r="G69" s="29">
        <v>0</v>
      </c>
      <c r="H69" s="94"/>
      <c r="I69" s="192" t="str">
        <f t="shared" si="8"/>
        <v>Sábado</v>
      </c>
      <c r="J69" s="107">
        <f t="shared" si="9"/>
        <v>0</v>
      </c>
      <c r="K69" s="162">
        <f t="shared" si="9"/>
        <v>0</v>
      </c>
      <c r="L69" s="108">
        <f t="shared" si="9"/>
        <v>0</v>
      </c>
    </row>
    <row r="70" spans="1:12" ht="15.75" thickBot="1" x14ac:dyDescent="0.3">
      <c r="B70" s="88" t="s">
        <v>32</v>
      </c>
      <c r="C70" s="90">
        <v>0</v>
      </c>
      <c r="D70" s="92">
        <v>0</v>
      </c>
      <c r="E70" s="23">
        <v>0</v>
      </c>
      <c r="F70" s="92">
        <v>0</v>
      </c>
      <c r="G70" s="29">
        <v>0</v>
      </c>
      <c r="H70" s="94"/>
      <c r="I70" s="193" t="str">
        <f t="shared" si="8"/>
        <v>Domingo</v>
      </c>
      <c r="J70" s="113">
        <f t="shared" si="9"/>
        <v>0</v>
      </c>
      <c r="K70" s="163">
        <f t="shared" si="9"/>
        <v>0</v>
      </c>
      <c r="L70" s="114">
        <f t="shared" si="9"/>
        <v>0</v>
      </c>
    </row>
    <row r="71" spans="1:12" x14ac:dyDescent="0.25">
      <c r="B71" s="88" t="s">
        <v>33</v>
      </c>
      <c r="C71" s="90">
        <v>0</v>
      </c>
      <c r="D71" s="92">
        <v>0</v>
      </c>
      <c r="E71" s="23">
        <v>0</v>
      </c>
      <c r="F71" s="92">
        <v>0</v>
      </c>
      <c r="G71" s="29">
        <v>0</v>
      </c>
      <c r="H71" s="94"/>
      <c r="I71" s="4"/>
      <c r="J71" s="4"/>
    </row>
    <row r="72" spans="1:12" x14ac:dyDescent="0.25">
      <c r="B72" s="88" t="s">
        <v>34</v>
      </c>
      <c r="C72" s="90">
        <v>0</v>
      </c>
      <c r="D72" s="92">
        <v>0</v>
      </c>
      <c r="E72" s="23">
        <v>0</v>
      </c>
      <c r="F72" s="92">
        <v>0</v>
      </c>
      <c r="G72" s="29">
        <v>0</v>
      </c>
      <c r="H72" s="94"/>
      <c r="I72" s="4"/>
      <c r="J72" s="4"/>
    </row>
    <row r="73" spans="1:12" ht="15.75" thickBot="1" x14ac:dyDescent="0.3">
      <c r="A73" s="83"/>
      <c r="B73" s="88" t="s">
        <v>35</v>
      </c>
      <c r="C73" s="90">
        <v>0</v>
      </c>
      <c r="D73" s="92">
        <v>0</v>
      </c>
      <c r="E73" s="23">
        <v>0</v>
      </c>
      <c r="F73" s="92">
        <v>0</v>
      </c>
      <c r="G73" s="29">
        <v>0</v>
      </c>
      <c r="H73" s="94"/>
      <c r="I73" s="4"/>
      <c r="J73" s="4"/>
    </row>
    <row r="74" spans="1:12" ht="15.75" x14ac:dyDescent="0.25">
      <c r="A74" s="81" t="s">
        <v>46</v>
      </c>
      <c r="B74" s="184" t="s">
        <v>29</v>
      </c>
      <c r="C74" s="90">
        <v>0</v>
      </c>
      <c r="D74" s="92">
        <v>0</v>
      </c>
      <c r="E74" s="23">
        <v>0</v>
      </c>
      <c r="F74" s="92">
        <v>0</v>
      </c>
      <c r="G74" s="29">
        <v>0</v>
      </c>
      <c r="H74" s="94"/>
      <c r="I74" s="4"/>
      <c r="J74" s="4"/>
    </row>
    <row r="75" spans="1:12" x14ac:dyDescent="0.25">
      <c r="A75" s="82"/>
      <c r="B75" s="185" t="s">
        <v>30</v>
      </c>
      <c r="C75" s="90">
        <v>0</v>
      </c>
      <c r="D75" s="92">
        <v>0</v>
      </c>
      <c r="E75" s="23">
        <v>0</v>
      </c>
      <c r="F75" s="92">
        <v>0</v>
      </c>
      <c r="G75" s="29">
        <v>0</v>
      </c>
      <c r="H75" s="94"/>
      <c r="I75" s="4"/>
      <c r="J75" s="4"/>
    </row>
    <row r="76" spans="1:12" x14ac:dyDescent="0.25">
      <c r="B76" s="185" t="s">
        <v>31</v>
      </c>
      <c r="C76" s="90">
        <v>0</v>
      </c>
      <c r="D76" s="92">
        <v>0</v>
      </c>
      <c r="E76" s="23">
        <v>0</v>
      </c>
      <c r="F76" s="92">
        <v>0</v>
      </c>
      <c r="G76" s="29">
        <v>0</v>
      </c>
      <c r="H76" s="94"/>
      <c r="I76" s="4"/>
      <c r="J76" s="4"/>
    </row>
    <row r="77" spans="1:12" x14ac:dyDescent="0.25">
      <c r="B77" s="185" t="s">
        <v>32</v>
      </c>
      <c r="C77" s="90">
        <v>0</v>
      </c>
      <c r="D77" s="92">
        <v>0</v>
      </c>
      <c r="E77" s="23">
        <v>0</v>
      </c>
      <c r="F77" s="92">
        <v>0</v>
      </c>
      <c r="G77" s="29">
        <v>0</v>
      </c>
      <c r="H77" s="94"/>
      <c r="I77" s="4"/>
      <c r="J77" s="4"/>
    </row>
    <row r="78" spans="1:12" x14ac:dyDescent="0.25">
      <c r="B78" s="185" t="s">
        <v>33</v>
      </c>
      <c r="C78" s="90">
        <v>0</v>
      </c>
      <c r="D78" s="92">
        <v>0</v>
      </c>
      <c r="E78" s="23">
        <v>0</v>
      </c>
      <c r="F78" s="92">
        <v>0</v>
      </c>
      <c r="G78" s="29">
        <v>0</v>
      </c>
      <c r="H78" s="94"/>
      <c r="I78" s="4"/>
      <c r="J78" s="4"/>
    </row>
    <row r="79" spans="1:12" x14ac:dyDescent="0.25">
      <c r="B79" s="185" t="s">
        <v>34</v>
      </c>
      <c r="C79" s="90">
        <v>0</v>
      </c>
      <c r="D79" s="92">
        <v>0</v>
      </c>
      <c r="E79" s="23">
        <v>0</v>
      </c>
      <c r="F79" s="92">
        <v>0</v>
      </c>
      <c r="G79" s="29">
        <v>0</v>
      </c>
      <c r="H79" s="94"/>
      <c r="I79" s="4"/>
      <c r="J79" s="4"/>
    </row>
    <row r="80" spans="1:12" ht="15.75" thickBot="1" x14ac:dyDescent="0.3">
      <c r="A80" s="83"/>
      <c r="B80" s="185" t="s">
        <v>35</v>
      </c>
      <c r="C80" s="90">
        <v>0</v>
      </c>
      <c r="D80" s="92">
        <v>0</v>
      </c>
      <c r="E80" s="23">
        <v>0</v>
      </c>
      <c r="F80" s="92">
        <v>0</v>
      </c>
      <c r="G80" s="29">
        <v>0</v>
      </c>
      <c r="H80" s="94"/>
      <c r="I80" s="4"/>
      <c r="J80" s="4"/>
    </row>
    <row r="81" spans="1:10" ht="15.75" x14ac:dyDescent="0.25">
      <c r="A81" s="81" t="s">
        <v>21</v>
      </c>
      <c r="B81" s="84" t="s">
        <v>29</v>
      </c>
      <c r="C81" s="90">
        <v>0</v>
      </c>
      <c r="D81" s="92">
        <v>0</v>
      </c>
      <c r="E81" s="23">
        <v>0</v>
      </c>
      <c r="F81" s="92">
        <v>0</v>
      </c>
      <c r="G81" s="29">
        <v>0</v>
      </c>
      <c r="H81" s="90"/>
      <c r="I81" s="4"/>
      <c r="J81" s="4"/>
    </row>
    <row r="82" spans="1:10" x14ac:dyDescent="0.25">
      <c r="A82" s="82"/>
      <c r="B82" s="88" t="s">
        <v>30</v>
      </c>
      <c r="C82" s="90">
        <v>0</v>
      </c>
      <c r="D82" s="92">
        <v>0</v>
      </c>
      <c r="E82" s="23">
        <v>0</v>
      </c>
      <c r="F82" s="92">
        <v>0</v>
      </c>
      <c r="G82" s="29">
        <v>0</v>
      </c>
      <c r="H82" s="90"/>
      <c r="I82" s="4"/>
      <c r="J82" s="4"/>
    </row>
    <row r="83" spans="1:10" x14ac:dyDescent="0.25">
      <c r="B83" s="88" t="s">
        <v>31</v>
      </c>
      <c r="C83" s="90">
        <v>0</v>
      </c>
      <c r="D83" s="92">
        <v>0</v>
      </c>
      <c r="E83" s="23">
        <v>0</v>
      </c>
      <c r="F83" s="92">
        <v>0</v>
      </c>
      <c r="G83" s="29">
        <v>0</v>
      </c>
      <c r="H83" s="90"/>
      <c r="I83" s="4"/>
      <c r="J83" s="4"/>
    </row>
    <row r="84" spans="1:10" x14ac:dyDescent="0.25">
      <c r="B84" s="88" t="s">
        <v>32</v>
      </c>
      <c r="C84" s="90">
        <v>0</v>
      </c>
      <c r="D84" s="92">
        <v>0</v>
      </c>
      <c r="E84" s="23">
        <v>0</v>
      </c>
      <c r="F84" s="92">
        <v>0</v>
      </c>
      <c r="G84" s="29">
        <v>0</v>
      </c>
      <c r="H84" s="90"/>
      <c r="I84" s="4"/>
      <c r="J84" s="4"/>
    </row>
    <row r="85" spans="1:10" x14ac:dyDescent="0.25">
      <c r="B85" s="88" t="s">
        <v>33</v>
      </c>
      <c r="C85" s="90">
        <v>0</v>
      </c>
      <c r="D85" s="92">
        <v>0</v>
      </c>
      <c r="E85" s="23">
        <v>0</v>
      </c>
      <c r="F85" s="92">
        <v>0</v>
      </c>
      <c r="G85" s="29">
        <v>0</v>
      </c>
      <c r="H85" s="90"/>
      <c r="I85" s="4"/>
      <c r="J85" s="4"/>
    </row>
    <row r="86" spans="1:10" x14ac:dyDescent="0.25">
      <c r="B86" s="88" t="s">
        <v>34</v>
      </c>
      <c r="C86" s="90">
        <v>0</v>
      </c>
      <c r="D86" s="92">
        <v>0</v>
      </c>
      <c r="E86" s="23">
        <v>0</v>
      </c>
      <c r="F86" s="92">
        <v>0</v>
      </c>
      <c r="G86" s="29">
        <v>0</v>
      </c>
      <c r="H86" s="90"/>
      <c r="I86" s="4"/>
      <c r="J86" s="4"/>
    </row>
    <row r="87" spans="1:10" ht="15.75" thickBot="1" x14ac:dyDescent="0.3">
      <c r="A87" s="83"/>
      <c r="B87" s="88" t="s">
        <v>35</v>
      </c>
      <c r="C87" s="90">
        <v>0</v>
      </c>
      <c r="D87" s="92">
        <v>0</v>
      </c>
      <c r="E87" s="23">
        <v>0</v>
      </c>
      <c r="F87" s="92">
        <v>0</v>
      </c>
      <c r="G87" s="29">
        <v>0</v>
      </c>
      <c r="H87" s="90"/>
      <c r="I87" s="4"/>
      <c r="J87" s="4"/>
    </row>
    <row r="88" spans="1:10" ht="15.75" x14ac:dyDescent="0.25">
      <c r="A88" s="81" t="s">
        <v>20</v>
      </c>
      <c r="B88" s="184" t="s">
        <v>29</v>
      </c>
      <c r="C88" s="90">
        <v>0</v>
      </c>
      <c r="D88" s="92">
        <v>0</v>
      </c>
      <c r="E88" s="23">
        <v>0</v>
      </c>
      <c r="F88" s="92">
        <v>0</v>
      </c>
      <c r="G88" s="29">
        <v>0</v>
      </c>
      <c r="H88" s="90"/>
      <c r="I88" s="4"/>
      <c r="J88" s="4"/>
    </row>
    <row r="89" spans="1:10" x14ac:dyDescent="0.25">
      <c r="B89" s="185" t="s">
        <v>30</v>
      </c>
      <c r="C89" s="90">
        <v>0</v>
      </c>
      <c r="D89" s="92">
        <v>0</v>
      </c>
      <c r="E89" s="23">
        <v>0</v>
      </c>
      <c r="F89" s="92">
        <v>0</v>
      </c>
      <c r="G89" s="29">
        <v>0</v>
      </c>
      <c r="H89" s="90"/>
      <c r="I89" s="4"/>
      <c r="J89" s="4"/>
    </row>
    <row r="90" spans="1:10" x14ac:dyDescent="0.25">
      <c r="B90" s="185" t="s">
        <v>31</v>
      </c>
      <c r="C90" s="90">
        <v>0</v>
      </c>
      <c r="D90" s="92">
        <v>0</v>
      </c>
      <c r="E90" s="23">
        <v>0</v>
      </c>
      <c r="F90" s="92">
        <v>0</v>
      </c>
      <c r="G90" s="29">
        <v>0</v>
      </c>
      <c r="H90" s="90"/>
      <c r="I90" s="4"/>
      <c r="J90" s="4"/>
    </row>
    <row r="91" spans="1:10" x14ac:dyDescent="0.25">
      <c r="B91" s="185" t="s">
        <v>32</v>
      </c>
      <c r="C91" s="90">
        <v>0</v>
      </c>
      <c r="D91" s="92">
        <v>0</v>
      </c>
      <c r="E91" s="23">
        <v>0</v>
      </c>
      <c r="F91" s="92">
        <v>0</v>
      </c>
      <c r="G91" s="29">
        <v>0</v>
      </c>
      <c r="H91" s="90"/>
      <c r="I91" s="4"/>
      <c r="J91" s="4"/>
    </row>
    <row r="92" spans="1:10" x14ac:dyDescent="0.25">
      <c r="B92" s="185" t="s">
        <v>33</v>
      </c>
      <c r="C92" s="90">
        <v>0</v>
      </c>
      <c r="D92" s="92">
        <v>0</v>
      </c>
      <c r="E92" s="23">
        <v>0</v>
      </c>
      <c r="F92" s="92">
        <v>0</v>
      </c>
      <c r="G92" s="29">
        <v>0</v>
      </c>
      <c r="H92" s="90"/>
      <c r="I92" s="4"/>
      <c r="J92" s="4"/>
    </row>
    <row r="93" spans="1:10" x14ac:dyDescent="0.25">
      <c r="B93" s="185" t="s">
        <v>34</v>
      </c>
      <c r="C93" s="90">
        <v>0</v>
      </c>
      <c r="D93" s="92">
        <v>0</v>
      </c>
      <c r="E93" s="23">
        <v>0</v>
      </c>
      <c r="F93" s="92">
        <v>0</v>
      </c>
      <c r="G93" s="29">
        <v>0</v>
      </c>
      <c r="H93" s="90"/>
      <c r="I93" s="4"/>
      <c r="J93" s="4"/>
    </row>
    <row r="94" spans="1:10" ht="15.75" thickBot="1" x14ac:dyDescent="0.3">
      <c r="A94" s="83"/>
      <c r="B94" s="185" t="s">
        <v>35</v>
      </c>
      <c r="C94" s="90">
        <v>0</v>
      </c>
      <c r="D94" s="92">
        <v>0</v>
      </c>
      <c r="E94" s="23">
        <v>0</v>
      </c>
      <c r="F94" s="92">
        <v>0</v>
      </c>
      <c r="G94" s="29">
        <v>0</v>
      </c>
      <c r="H94" s="90"/>
      <c r="I94" s="4"/>
      <c r="J94" s="4"/>
    </row>
    <row r="95" spans="1:10" ht="15.75" x14ac:dyDescent="0.25">
      <c r="A95" s="81" t="s">
        <v>23</v>
      </c>
      <c r="B95" s="84" t="s">
        <v>29</v>
      </c>
      <c r="C95" s="90">
        <v>0</v>
      </c>
      <c r="D95" s="92">
        <v>0</v>
      </c>
      <c r="E95" s="23">
        <v>0</v>
      </c>
      <c r="F95" s="92">
        <v>0</v>
      </c>
      <c r="G95" s="29">
        <v>0</v>
      </c>
      <c r="H95" s="90"/>
      <c r="I95" s="4"/>
      <c r="J95" s="4"/>
    </row>
    <row r="96" spans="1:10" x14ac:dyDescent="0.25">
      <c r="B96" s="88" t="s">
        <v>30</v>
      </c>
      <c r="C96" s="90">
        <v>0</v>
      </c>
      <c r="D96" s="92">
        <v>0</v>
      </c>
      <c r="E96" s="23">
        <v>0</v>
      </c>
      <c r="F96" s="92">
        <v>0</v>
      </c>
      <c r="G96" s="29">
        <v>0</v>
      </c>
      <c r="H96" s="90"/>
      <c r="I96" s="4"/>
      <c r="J96" s="4"/>
    </row>
    <row r="97" spans="1:10" x14ac:dyDescent="0.25">
      <c r="B97" s="88" t="s">
        <v>31</v>
      </c>
      <c r="C97" s="90">
        <v>0</v>
      </c>
      <c r="D97" s="92">
        <v>0</v>
      </c>
      <c r="E97" s="23">
        <v>0</v>
      </c>
      <c r="F97" s="92">
        <v>0</v>
      </c>
      <c r="G97" s="29">
        <v>0</v>
      </c>
      <c r="H97" s="90"/>
      <c r="I97" s="4"/>
      <c r="J97" s="4"/>
    </row>
    <row r="98" spans="1:10" x14ac:dyDescent="0.25">
      <c r="B98" s="88" t="s">
        <v>32</v>
      </c>
      <c r="C98" s="90">
        <v>0</v>
      </c>
      <c r="D98" s="92">
        <v>0</v>
      </c>
      <c r="E98" s="23">
        <v>0</v>
      </c>
      <c r="F98" s="92">
        <v>0</v>
      </c>
      <c r="G98" s="29">
        <v>0</v>
      </c>
      <c r="H98" s="90"/>
      <c r="I98" s="4"/>
      <c r="J98" s="4"/>
    </row>
    <row r="99" spans="1:10" x14ac:dyDescent="0.25">
      <c r="B99" s="88" t="s">
        <v>33</v>
      </c>
      <c r="C99" s="90">
        <v>0</v>
      </c>
      <c r="D99" s="92">
        <v>0</v>
      </c>
      <c r="E99" s="23">
        <v>0</v>
      </c>
      <c r="F99" s="92">
        <v>0</v>
      </c>
      <c r="G99" s="29">
        <v>0</v>
      </c>
      <c r="H99" s="90"/>
      <c r="I99" s="4"/>
      <c r="J99" s="4"/>
    </row>
    <row r="100" spans="1:10" x14ac:dyDescent="0.25">
      <c r="B100" s="88" t="s">
        <v>34</v>
      </c>
      <c r="C100" s="90">
        <v>0</v>
      </c>
      <c r="D100" s="92">
        <v>0</v>
      </c>
      <c r="E100" s="23">
        <v>0</v>
      </c>
      <c r="F100" s="92">
        <v>0</v>
      </c>
      <c r="G100" s="29">
        <v>0</v>
      </c>
      <c r="H100" s="90"/>
      <c r="I100" s="4"/>
      <c r="J100" s="4"/>
    </row>
    <row r="101" spans="1:10" ht="15.75" thickBot="1" x14ac:dyDescent="0.3">
      <c r="A101" s="83"/>
      <c r="B101" s="88" t="s">
        <v>35</v>
      </c>
      <c r="C101" s="90">
        <v>0</v>
      </c>
      <c r="D101" s="92">
        <v>0</v>
      </c>
      <c r="E101" s="23">
        <v>0</v>
      </c>
      <c r="F101" s="92">
        <v>0</v>
      </c>
      <c r="G101" s="29">
        <v>0</v>
      </c>
      <c r="H101" s="90"/>
      <c r="I101" s="4"/>
      <c r="J101" s="4"/>
    </row>
    <row r="102" spans="1:10" ht="15.75" x14ac:dyDescent="0.25">
      <c r="A102" s="81" t="s">
        <v>24</v>
      </c>
      <c r="B102" s="184" t="s">
        <v>29</v>
      </c>
      <c r="C102" s="90">
        <v>0</v>
      </c>
      <c r="D102" s="92">
        <v>0</v>
      </c>
      <c r="E102" s="23">
        <v>0</v>
      </c>
      <c r="F102" s="92">
        <v>0</v>
      </c>
      <c r="G102" s="29">
        <v>0</v>
      </c>
      <c r="H102" s="90"/>
      <c r="I102" s="4"/>
      <c r="J102" s="4"/>
    </row>
    <row r="103" spans="1:10" x14ac:dyDescent="0.25">
      <c r="B103" s="185" t="s">
        <v>30</v>
      </c>
      <c r="C103" s="90">
        <v>0</v>
      </c>
      <c r="D103" s="92">
        <v>0</v>
      </c>
      <c r="E103" s="23">
        <v>0</v>
      </c>
      <c r="F103" s="92">
        <v>0</v>
      </c>
      <c r="G103" s="29">
        <v>0</v>
      </c>
      <c r="H103" s="90"/>
      <c r="I103" s="4"/>
      <c r="J103" s="4"/>
    </row>
    <row r="104" spans="1:10" x14ac:dyDescent="0.25">
      <c r="B104" s="185" t="s">
        <v>31</v>
      </c>
      <c r="C104" s="90">
        <v>0</v>
      </c>
      <c r="D104" s="92">
        <v>0</v>
      </c>
      <c r="E104" s="23">
        <v>0</v>
      </c>
      <c r="F104" s="92">
        <v>0</v>
      </c>
      <c r="G104" s="29">
        <v>0</v>
      </c>
      <c r="H104" s="90"/>
      <c r="I104" s="4"/>
      <c r="J104" s="4"/>
    </row>
    <row r="105" spans="1:10" x14ac:dyDescent="0.25">
      <c r="B105" s="185" t="s">
        <v>32</v>
      </c>
      <c r="C105" s="90">
        <v>0</v>
      </c>
      <c r="D105" s="92">
        <v>0</v>
      </c>
      <c r="E105" s="23">
        <v>0</v>
      </c>
      <c r="F105" s="92">
        <v>0</v>
      </c>
      <c r="G105" s="29">
        <v>0</v>
      </c>
      <c r="H105" s="90"/>
      <c r="I105" s="4"/>
      <c r="J105" s="4"/>
    </row>
    <row r="106" spans="1:10" x14ac:dyDescent="0.25">
      <c r="B106" s="185" t="s">
        <v>33</v>
      </c>
      <c r="C106" s="90">
        <v>0</v>
      </c>
      <c r="D106" s="92">
        <v>0</v>
      </c>
      <c r="E106" s="23">
        <v>0</v>
      </c>
      <c r="F106" s="92">
        <v>0</v>
      </c>
      <c r="G106" s="29">
        <v>0</v>
      </c>
      <c r="H106" s="90"/>
      <c r="I106" s="4"/>
      <c r="J106" s="4"/>
    </row>
    <row r="107" spans="1:10" x14ac:dyDescent="0.25">
      <c r="B107" s="185" t="s">
        <v>34</v>
      </c>
      <c r="C107" s="90">
        <v>0</v>
      </c>
      <c r="D107" s="92">
        <v>0</v>
      </c>
      <c r="E107" s="23">
        <v>0</v>
      </c>
      <c r="F107" s="92">
        <v>0</v>
      </c>
      <c r="G107" s="29">
        <v>0</v>
      </c>
      <c r="H107" s="90"/>
      <c r="I107" s="4"/>
      <c r="J107" s="4"/>
    </row>
    <row r="108" spans="1:10" ht="15.75" thickBot="1" x14ac:dyDescent="0.3">
      <c r="A108" s="83"/>
      <c r="B108" s="185" t="s">
        <v>35</v>
      </c>
      <c r="C108" s="90">
        <v>0</v>
      </c>
      <c r="D108" s="92">
        <v>0</v>
      </c>
      <c r="E108" s="23">
        <v>0</v>
      </c>
      <c r="F108" s="92">
        <v>0</v>
      </c>
      <c r="G108" s="29">
        <v>0</v>
      </c>
      <c r="H108" s="90"/>
      <c r="I108" s="4"/>
      <c r="J108" s="4"/>
    </row>
    <row r="109" spans="1:10" ht="15.75" x14ac:dyDescent="0.25">
      <c r="A109" s="81" t="s">
        <v>25</v>
      </c>
      <c r="B109" s="84" t="s">
        <v>29</v>
      </c>
      <c r="C109" s="90">
        <v>0</v>
      </c>
      <c r="D109" s="92">
        <v>0</v>
      </c>
      <c r="E109" s="23">
        <v>0</v>
      </c>
      <c r="F109" s="92">
        <v>0</v>
      </c>
      <c r="G109" s="29">
        <v>0</v>
      </c>
      <c r="H109" s="90"/>
      <c r="I109" s="4"/>
      <c r="J109" s="4"/>
    </row>
    <row r="110" spans="1:10" x14ac:dyDescent="0.25">
      <c r="B110" s="88" t="s">
        <v>30</v>
      </c>
      <c r="C110" s="90">
        <v>0</v>
      </c>
      <c r="D110" s="92">
        <v>0</v>
      </c>
      <c r="E110" s="23">
        <v>0</v>
      </c>
      <c r="F110" s="92">
        <v>0</v>
      </c>
      <c r="G110" s="29">
        <v>0</v>
      </c>
      <c r="H110" s="90"/>
      <c r="I110" s="4"/>
      <c r="J110" s="4"/>
    </row>
    <row r="111" spans="1:10" x14ac:dyDescent="0.25">
      <c r="B111" s="88" t="s">
        <v>31</v>
      </c>
      <c r="C111" s="90">
        <v>0</v>
      </c>
      <c r="D111" s="92">
        <v>0</v>
      </c>
      <c r="E111" s="23">
        <v>0</v>
      </c>
      <c r="F111" s="92">
        <v>0</v>
      </c>
      <c r="G111" s="29">
        <v>0</v>
      </c>
      <c r="H111" s="90"/>
      <c r="I111" s="4"/>
      <c r="J111" s="4"/>
    </row>
    <row r="112" spans="1:10" x14ac:dyDescent="0.25">
      <c r="B112" s="88" t="s">
        <v>32</v>
      </c>
      <c r="C112" s="90">
        <v>0</v>
      </c>
      <c r="D112" s="92">
        <v>0</v>
      </c>
      <c r="E112" s="23">
        <v>0</v>
      </c>
      <c r="F112" s="92">
        <v>0</v>
      </c>
      <c r="G112" s="29">
        <v>0</v>
      </c>
      <c r="H112" s="90"/>
      <c r="I112" s="4"/>
      <c r="J112" s="4"/>
    </row>
    <row r="113" spans="1:19" x14ac:dyDescent="0.25">
      <c r="B113" s="88" t="s">
        <v>33</v>
      </c>
      <c r="C113" s="90">
        <v>0</v>
      </c>
      <c r="D113" s="92">
        <v>0</v>
      </c>
      <c r="E113" s="23">
        <v>0</v>
      </c>
      <c r="F113" s="92">
        <v>0</v>
      </c>
      <c r="G113" s="29">
        <v>0</v>
      </c>
      <c r="H113" s="90"/>
      <c r="I113" s="4"/>
      <c r="J113" s="4"/>
    </row>
    <row r="114" spans="1:19" x14ac:dyDescent="0.25">
      <c r="B114" s="88" t="s">
        <v>34</v>
      </c>
      <c r="C114" s="90">
        <v>0</v>
      </c>
      <c r="D114" s="92">
        <v>0</v>
      </c>
      <c r="E114" s="23">
        <v>0</v>
      </c>
      <c r="F114" s="92">
        <v>0</v>
      </c>
      <c r="G114" s="29">
        <v>0</v>
      </c>
      <c r="H114" s="90"/>
      <c r="I114" s="4"/>
      <c r="J114" s="4"/>
    </row>
    <row r="115" spans="1:19" ht="15.75" thickBot="1" x14ac:dyDescent="0.3">
      <c r="A115" s="83"/>
      <c r="B115" s="88" t="s">
        <v>35</v>
      </c>
      <c r="C115" s="90">
        <v>0</v>
      </c>
      <c r="D115" s="92">
        <v>0</v>
      </c>
      <c r="E115" s="23">
        <v>0</v>
      </c>
      <c r="F115" s="92">
        <v>0</v>
      </c>
      <c r="G115" s="29">
        <v>0</v>
      </c>
      <c r="H115" s="90"/>
      <c r="I115" s="4"/>
      <c r="J115" s="4"/>
    </row>
    <row r="116" spans="1:19" ht="15.75" x14ac:dyDescent="0.25">
      <c r="A116" s="81" t="s">
        <v>26</v>
      </c>
      <c r="B116" s="186" t="s">
        <v>29</v>
      </c>
      <c r="C116" s="90">
        <v>0</v>
      </c>
      <c r="D116" s="92">
        <v>0</v>
      </c>
      <c r="E116" s="23">
        <v>0</v>
      </c>
      <c r="F116" s="92">
        <v>0</v>
      </c>
      <c r="G116" s="29">
        <v>0</v>
      </c>
      <c r="H116" s="90"/>
      <c r="I116" s="4"/>
      <c r="J116" s="4"/>
    </row>
    <row r="117" spans="1:19" x14ac:dyDescent="0.25">
      <c r="A117" s="82" t="s">
        <v>27</v>
      </c>
      <c r="B117" s="185" t="s">
        <v>30</v>
      </c>
      <c r="C117" s="90">
        <v>0</v>
      </c>
      <c r="D117" s="92">
        <v>0</v>
      </c>
      <c r="E117" s="23">
        <v>0</v>
      </c>
      <c r="F117" s="92">
        <v>0</v>
      </c>
      <c r="G117" s="29">
        <v>0</v>
      </c>
      <c r="H117" s="90"/>
      <c r="I117" s="4"/>
      <c r="J117" s="4"/>
    </row>
    <row r="118" spans="1:19" x14ac:dyDescent="0.25">
      <c r="B118" s="185" t="s">
        <v>31</v>
      </c>
      <c r="C118" s="90">
        <v>0</v>
      </c>
      <c r="D118" s="92">
        <v>0</v>
      </c>
      <c r="E118" s="23">
        <v>0</v>
      </c>
      <c r="F118" s="92">
        <v>0</v>
      </c>
      <c r="G118" s="29">
        <v>0</v>
      </c>
      <c r="H118" s="90"/>
      <c r="I118" s="4"/>
      <c r="J118" s="4"/>
    </row>
    <row r="119" spans="1:19" x14ac:dyDescent="0.25">
      <c r="B119" s="185" t="s">
        <v>32</v>
      </c>
      <c r="C119" s="90">
        <v>0</v>
      </c>
      <c r="D119" s="92">
        <v>0</v>
      </c>
      <c r="E119" s="23">
        <v>0</v>
      </c>
      <c r="F119" s="92">
        <v>0</v>
      </c>
      <c r="G119" s="29">
        <v>0</v>
      </c>
      <c r="H119" s="90"/>
      <c r="I119" s="4"/>
      <c r="J119" s="4"/>
    </row>
    <row r="120" spans="1:19" x14ac:dyDescent="0.25">
      <c r="B120" s="185" t="s">
        <v>33</v>
      </c>
      <c r="C120" s="90">
        <v>0</v>
      </c>
      <c r="D120" s="92">
        <v>0</v>
      </c>
      <c r="E120" s="23">
        <v>0</v>
      </c>
      <c r="F120" s="92">
        <v>0</v>
      </c>
      <c r="G120" s="29">
        <v>0</v>
      </c>
      <c r="H120" s="90"/>
      <c r="I120" s="4"/>
      <c r="J120" s="4"/>
    </row>
    <row r="121" spans="1:19" x14ac:dyDescent="0.25">
      <c r="B121" s="185" t="s">
        <v>34</v>
      </c>
      <c r="C121" s="90">
        <v>0</v>
      </c>
      <c r="D121" s="92">
        <v>0</v>
      </c>
      <c r="E121" s="23">
        <v>0</v>
      </c>
      <c r="F121" s="92">
        <v>0</v>
      </c>
      <c r="G121" s="29">
        <v>0</v>
      </c>
      <c r="H121" s="90"/>
      <c r="I121" s="4"/>
      <c r="J121" s="4"/>
    </row>
    <row r="122" spans="1:19" ht="15.75" thickBot="1" x14ac:dyDescent="0.3">
      <c r="A122" s="83"/>
      <c r="B122" s="187" t="s">
        <v>35</v>
      </c>
      <c r="C122" s="91">
        <v>0</v>
      </c>
      <c r="D122" s="93">
        <v>0</v>
      </c>
      <c r="E122" s="26">
        <v>0</v>
      </c>
      <c r="F122" s="93">
        <v>0</v>
      </c>
      <c r="G122" s="30">
        <v>0</v>
      </c>
      <c r="H122" s="90"/>
      <c r="I122" s="4"/>
      <c r="J122" s="4"/>
    </row>
    <row r="125" spans="1:19" ht="19.5" thickBot="1" x14ac:dyDescent="0.35">
      <c r="A125" s="53" t="str">
        <f>UPPER(C17)</f>
        <v>PRODUCTO 1</v>
      </c>
      <c r="B125" s="105"/>
      <c r="C125" s="106" t="s">
        <v>28</v>
      </c>
      <c r="Q125" s="100" t="s">
        <v>17</v>
      </c>
    </row>
    <row r="126" spans="1:19" ht="16.5" thickBot="1" x14ac:dyDescent="0.3">
      <c r="A126" s="62" t="s">
        <v>0</v>
      </c>
      <c r="B126" s="102" t="s">
        <v>61</v>
      </c>
      <c r="C126" s="102" t="s">
        <v>62</v>
      </c>
      <c r="D126" s="102" t="s">
        <v>63</v>
      </c>
      <c r="E126" s="102" t="s">
        <v>64</v>
      </c>
      <c r="F126" s="102" t="s">
        <v>65</v>
      </c>
      <c r="G126" s="102" t="s">
        <v>66</v>
      </c>
      <c r="H126" s="102" t="s">
        <v>67</v>
      </c>
      <c r="I126" s="102" t="s">
        <v>68</v>
      </c>
      <c r="J126" s="102" t="s">
        <v>69</v>
      </c>
      <c r="K126" s="102" t="s">
        <v>44</v>
      </c>
      <c r="L126" s="102" t="s">
        <v>40</v>
      </c>
      <c r="M126" s="102" t="s">
        <v>39</v>
      </c>
      <c r="N126" s="102" t="s">
        <v>38</v>
      </c>
      <c r="O126" s="102" t="s">
        <v>37</v>
      </c>
      <c r="P126" s="103" t="s">
        <v>36</v>
      </c>
      <c r="Q126" s="85" t="s">
        <v>41</v>
      </c>
      <c r="R126" s="196" t="s">
        <v>42</v>
      </c>
      <c r="S126" s="99" t="s">
        <v>60</v>
      </c>
    </row>
    <row r="127" spans="1:19" x14ac:dyDescent="0.25">
      <c r="A127" s="28" t="s">
        <v>29</v>
      </c>
      <c r="B127" s="23">
        <f>C18</f>
        <v>0</v>
      </c>
      <c r="C127" s="23">
        <f>C25</f>
        <v>0</v>
      </c>
      <c r="D127" s="23">
        <f>C32</f>
        <v>0</v>
      </c>
      <c r="E127" s="23">
        <f>C39</f>
        <v>0</v>
      </c>
      <c r="F127" s="23">
        <f>C46</f>
        <v>0</v>
      </c>
      <c r="G127" s="23">
        <f>C53</f>
        <v>0</v>
      </c>
      <c r="H127" s="23">
        <f>C60</f>
        <v>0</v>
      </c>
      <c r="I127" s="23">
        <f>C67</f>
        <v>0</v>
      </c>
      <c r="J127" s="23">
        <f>C74</f>
        <v>0</v>
      </c>
      <c r="K127" s="23">
        <f>C81</f>
        <v>0</v>
      </c>
      <c r="L127" s="23">
        <f>C88</f>
        <v>0</v>
      </c>
      <c r="M127" s="23">
        <f>C95</f>
        <v>0</v>
      </c>
      <c r="N127" s="23">
        <f>C102</f>
        <v>0</v>
      </c>
      <c r="O127" s="23">
        <f>C109</f>
        <v>0</v>
      </c>
      <c r="P127" s="23">
        <f>C116</f>
        <v>0</v>
      </c>
      <c r="Q127" s="107">
        <f>B161</f>
        <v>0</v>
      </c>
      <c r="R127" s="162">
        <f>C161</f>
        <v>0</v>
      </c>
      <c r="S127" s="108">
        <f>D161</f>
        <v>0</v>
      </c>
    </row>
    <row r="128" spans="1:19" x14ac:dyDescent="0.25">
      <c r="A128" s="28" t="s">
        <v>30</v>
      </c>
      <c r="B128" s="23">
        <f t="shared" ref="B128:B133" si="10">C19</f>
        <v>0</v>
      </c>
      <c r="C128" s="23">
        <f t="shared" ref="C128:C133" si="11">C26</f>
        <v>0</v>
      </c>
      <c r="D128" s="23">
        <f t="shared" ref="D128:D133" si="12">C33</f>
        <v>0</v>
      </c>
      <c r="E128" s="23">
        <f t="shared" ref="E128:E133" si="13">C40</f>
        <v>0</v>
      </c>
      <c r="F128" s="23">
        <f t="shared" ref="F128:F133" si="14">C47</f>
        <v>0</v>
      </c>
      <c r="G128" s="23">
        <f t="shared" ref="G128:G133" si="15">C54</f>
        <v>0</v>
      </c>
      <c r="H128" s="23">
        <f t="shared" ref="H128:H133" si="16">C61</f>
        <v>0</v>
      </c>
      <c r="I128" s="23">
        <f t="shared" ref="I128:I133" si="17">C68</f>
        <v>0</v>
      </c>
      <c r="J128" s="23">
        <f t="shared" ref="J128:J133" si="18">C75</f>
        <v>0</v>
      </c>
      <c r="K128" s="23">
        <f t="shared" ref="K128:K133" si="19">C82</f>
        <v>0</v>
      </c>
      <c r="L128" s="23">
        <f t="shared" ref="L128:L133" si="20">C89</f>
        <v>0</v>
      </c>
      <c r="M128" s="23">
        <f t="shared" ref="M128:M133" si="21">C96</f>
        <v>0</v>
      </c>
      <c r="N128" s="23">
        <f t="shared" ref="N128:N133" si="22">C103</f>
        <v>0</v>
      </c>
      <c r="O128" s="23">
        <f t="shared" ref="O128:O133" si="23">C110</f>
        <v>0</v>
      </c>
      <c r="P128" s="23">
        <f t="shared" ref="P128:P133" si="24">C117</f>
        <v>0</v>
      </c>
      <c r="Q128" s="107">
        <f>H161</f>
        <v>0</v>
      </c>
      <c r="R128" s="162">
        <f>I161</f>
        <v>0</v>
      </c>
      <c r="S128" s="108">
        <f>J161</f>
        <v>0</v>
      </c>
    </row>
    <row r="129" spans="1:41" x14ac:dyDescent="0.25">
      <c r="A129" s="28" t="s">
        <v>31</v>
      </c>
      <c r="B129" s="23">
        <f t="shared" si="10"/>
        <v>0</v>
      </c>
      <c r="C129" s="23">
        <f t="shared" si="11"/>
        <v>0</v>
      </c>
      <c r="D129" s="23">
        <f t="shared" si="12"/>
        <v>0</v>
      </c>
      <c r="E129" s="23">
        <f t="shared" si="13"/>
        <v>0</v>
      </c>
      <c r="F129" s="23">
        <f t="shared" si="14"/>
        <v>0</v>
      </c>
      <c r="G129" s="23">
        <f t="shared" si="15"/>
        <v>0</v>
      </c>
      <c r="H129" s="23">
        <f t="shared" si="16"/>
        <v>0</v>
      </c>
      <c r="I129" s="23">
        <f t="shared" si="17"/>
        <v>0</v>
      </c>
      <c r="J129" s="23">
        <f t="shared" si="18"/>
        <v>0</v>
      </c>
      <c r="K129" s="23">
        <f t="shared" si="19"/>
        <v>0</v>
      </c>
      <c r="L129" s="23">
        <f t="shared" si="20"/>
        <v>0</v>
      </c>
      <c r="M129" s="23">
        <f t="shared" si="21"/>
        <v>0</v>
      </c>
      <c r="N129" s="23">
        <f t="shared" si="22"/>
        <v>0</v>
      </c>
      <c r="O129" s="23">
        <f t="shared" si="23"/>
        <v>0</v>
      </c>
      <c r="P129" s="23">
        <f t="shared" si="24"/>
        <v>0</v>
      </c>
      <c r="Q129" s="107">
        <f>N161</f>
        <v>0</v>
      </c>
      <c r="R129" s="162">
        <f>O161</f>
        <v>0</v>
      </c>
      <c r="S129" s="108">
        <f>P161</f>
        <v>0</v>
      </c>
    </row>
    <row r="130" spans="1:41" x14ac:dyDescent="0.25">
      <c r="A130" s="28" t="s">
        <v>32</v>
      </c>
      <c r="B130" s="23">
        <f t="shared" si="10"/>
        <v>0</v>
      </c>
      <c r="C130" s="23">
        <f t="shared" si="11"/>
        <v>0</v>
      </c>
      <c r="D130" s="23">
        <f t="shared" si="12"/>
        <v>0</v>
      </c>
      <c r="E130" s="23">
        <f t="shared" si="13"/>
        <v>0</v>
      </c>
      <c r="F130" s="23">
        <f t="shared" si="14"/>
        <v>0</v>
      </c>
      <c r="G130" s="23">
        <f t="shared" si="15"/>
        <v>0</v>
      </c>
      <c r="H130" s="23">
        <f t="shared" si="16"/>
        <v>0</v>
      </c>
      <c r="I130" s="23">
        <f t="shared" si="17"/>
        <v>0</v>
      </c>
      <c r="J130" s="23">
        <f t="shared" si="18"/>
        <v>0</v>
      </c>
      <c r="K130" s="23">
        <f t="shared" si="19"/>
        <v>0</v>
      </c>
      <c r="L130" s="23">
        <f t="shared" si="20"/>
        <v>0</v>
      </c>
      <c r="M130" s="23">
        <f t="shared" si="21"/>
        <v>0</v>
      </c>
      <c r="N130" s="23">
        <f t="shared" si="22"/>
        <v>0</v>
      </c>
      <c r="O130" s="23">
        <f t="shared" si="23"/>
        <v>0</v>
      </c>
      <c r="P130" s="23">
        <f t="shared" si="24"/>
        <v>0</v>
      </c>
      <c r="Q130" s="107">
        <f>T161</f>
        <v>0</v>
      </c>
      <c r="R130" s="162">
        <f>U161</f>
        <v>0</v>
      </c>
      <c r="S130" s="108">
        <f>V161</f>
        <v>0</v>
      </c>
    </row>
    <row r="131" spans="1:41" x14ac:dyDescent="0.25">
      <c r="A131" s="28" t="s">
        <v>33</v>
      </c>
      <c r="B131" s="23">
        <f t="shared" si="10"/>
        <v>0</v>
      </c>
      <c r="C131" s="23">
        <f t="shared" si="11"/>
        <v>0</v>
      </c>
      <c r="D131" s="23">
        <f t="shared" si="12"/>
        <v>0</v>
      </c>
      <c r="E131" s="23">
        <f t="shared" si="13"/>
        <v>0</v>
      </c>
      <c r="F131" s="23">
        <f t="shared" si="14"/>
        <v>0</v>
      </c>
      <c r="G131" s="23">
        <f t="shared" si="15"/>
        <v>0</v>
      </c>
      <c r="H131" s="23">
        <f t="shared" si="16"/>
        <v>0</v>
      </c>
      <c r="I131" s="23">
        <f t="shared" si="17"/>
        <v>0</v>
      </c>
      <c r="J131" s="23">
        <f t="shared" si="18"/>
        <v>0</v>
      </c>
      <c r="K131" s="23">
        <f t="shared" si="19"/>
        <v>0</v>
      </c>
      <c r="L131" s="23">
        <f t="shared" si="20"/>
        <v>0</v>
      </c>
      <c r="M131" s="23">
        <f t="shared" si="21"/>
        <v>0</v>
      </c>
      <c r="N131" s="23">
        <f t="shared" si="22"/>
        <v>0</v>
      </c>
      <c r="O131" s="23">
        <f t="shared" si="23"/>
        <v>0</v>
      </c>
      <c r="P131" s="23">
        <f t="shared" si="24"/>
        <v>0</v>
      </c>
      <c r="Q131" s="107">
        <f>Z161</f>
        <v>0</v>
      </c>
      <c r="R131" s="162">
        <f>AA161</f>
        <v>0</v>
      </c>
      <c r="S131" s="108">
        <f>AB161</f>
        <v>0</v>
      </c>
    </row>
    <row r="132" spans="1:41" x14ac:dyDescent="0.25">
      <c r="A132" s="28" t="s">
        <v>34</v>
      </c>
      <c r="B132" s="23">
        <f t="shared" si="10"/>
        <v>0</v>
      </c>
      <c r="C132" s="23">
        <f t="shared" si="11"/>
        <v>0</v>
      </c>
      <c r="D132" s="23">
        <f t="shared" si="12"/>
        <v>0</v>
      </c>
      <c r="E132" s="23">
        <f t="shared" si="13"/>
        <v>0</v>
      </c>
      <c r="F132" s="23">
        <f t="shared" si="14"/>
        <v>0</v>
      </c>
      <c r="G132" s="23">
        <f t="shared" si="15"/>
        <v>0</v>
      </c>
      <c r="H132" s="23">
        <f t="shared" si="16"/>
        <v>0</v>
      </c>
      <c r="I132" s="23">
        <f t="shared" si="17"/>
        <v>0</v>
      </c>
      <c r="J132" s="23">
        <f t="shared" si="18"/>
        <v>0</v>
      </c>
      <c r="K132" s="23">
        <f t="shared" si="19"/>
        <v>0</v>
      </c>
      <c r="L132" s="23">
        <f t="shared" si="20"/>
        <v>0</v>
      </c>
      <c r="M132" s="23">
        <f t="shared" si="21"/>
        <v>0</v>
      </c>
      <c r="N132" s="23">
        <f t="shared" si="22"/>
        <v>0</v>
      </c>
      <c r="O132" s="23">
        <f t="shared" si="23"/>
        <v>0</v>
      </c>
      <c r="P132" s="23">
        <f t="shared" si="24"/>
        <v>0</v>
      </c>
      <c r="Q132" s="107">
        <f>AF161</f>
        <v>0</v>
      </c>
      <c r="R132" s="162">
        <f>AG161</f>
        <v>0</v>
      </c>
      <c r="S132" s="108">
        <f>AH161</f>
        <v>0</v>
      </c>
    </row>
    <row r="133" spans="1:41" ht="15.75" thickBot="1" x14ac:dyDescent="0.3">
      <c r="A133" s="24" t="s">
        <v>35</v>
      </c>
      <c r="B133" s="26">
        <f t="shared" si="10"/>
        <v>0</v>
      </c>
      <c r="C133" s="26">
        <f t="shared" si="11"/>
        <v>0</v>
      </c>
      <c r="D133" s="26">
        <f t="shared" si="12"/>
        <v>0</v>
      </c>
      <c r="E133" s="26">
        <f t="shared" si="13"/>
        <v>0</v>
      </c>
      <c r="F133" s="26">
        <f t="shared" si="14"/>
        <v>0</v>
      </c>
      <c r="G133" s="26">
        <f t="shared" si="15"/>
        <v>0</v>
      </c>
      <c r="H133" s="26">
        <f t="shared" si="16"/>
        <v>0</v>
      </c>
      <c r="I133" s="26">
        <f t="shared" si="17"/>
        <v>0</v>
      </c>
      <c r="J133" s="26">
        <f t="shared" si="18"/>
        <v>0</v>
      </c>
      <c r="K133" s="26">
        <f t="shared" si="19"/>
        <v>0</v>
      </c>
      <c r="L133" s="26">
        <f t="shared" si="20"/>
        <v>0</v>
      </c>
      <c r="M133" s="26">
        <f t="shared" si="21"/>
        <v>0</v>
      </c>
      <c r="N133" s="26">
        <f t="shared" si="22"/>
        <v>0</v>
      </c>
      <c r="O133" s="26">
        <f t="shared" si="23"/>
        <v>0</v>
      </c>
      <c r="P133" s="30">
        <f t="shared" si="24"/>
        <v>0</v>
      </c>
      <c r="Q133" s="113">
        <f>AL161</f>
        <v>0</v>
      </c>
      <c r="R133" s="163">
        <f>AM161</f>
        <v>0</v>
      </c>
      <c r="S133" s="114">
        <f>AN161</f>
        <v>0</v>
      </c>
    </row>
    <row r="135" spans="1:41" ht="15.75" thickBot="1" x14ac:dyDescent="0.3"/>
    <row r="136" spans="1:41" ht="17.25" customHeight="1" thickBot="1" x14ac:dyDescent="0.3">
      <c r="A136" s="109" t="s">
        <v>0</v>
      </c>
      <c r="B136" s="63" t="s">
        <v>43</v>
      </c>
      <c r="C136" s="63" t="s">
        <v>1</v>
      </c>
      <c r="D136" s="63" t="s">
        <v>2</v>
      </c>
      <c r="E136" s="64" t="s">
        <v>3</v>
      </c>
      <c r="G136" s="109" t="s">
        <v>0</v>
      </c>
      <c r="H136" s="63" t="s">
        <v>43</v>
      </c>
      <c r="I136" s="63" t="s">
        <v>1</v>
      </c>
      <c r="J136" s="63" t="s">
        <v>2</v>
      </c>
      <c r="K136" s="64" t="s">
        <v>3</v>
      </c>
      <c r="M136" s="109" t="s">
        <v>0</v>
      </c>
      <c r="N136" s="63" t="s">
        <v>43</v>
      </c>
      <c r="O136" s="63" t="s">
        <v>1</v>
      </c>
      <c r="P136" s="63" t="s">
        <v>2</v>
      </c>
      <c r="Q136" s="64" t="s">
        <v>3</v>
      </c>
      <c r="S136" s="109" t="s">
        <v>0</v>
      </c>
      <c r="T136" s="63" t="s">
        <v>43</v>
      </c>
      <c r="U136" s="63" t="s">
        <v>1</v>
      </c>
      <c r="V136" s="63" t="s">
        <v>2</v>
      </c>
      <c r="W136" s="64" t="s">
        <v>3</v>
      </c>
      <c r="Y136" s="109" t="s">
        <v>0</v>
      </c>
      <c r="Z136" s="63" t="s">
        <v>43</v>
      </c>
      <c r="AA136" s="63" t="s">
        <v>1</v>
      </c>
      <c r="AB136" s="63" t="s">
        <v>2</v>
      </c>
      <c r="AC136" s="64" t="s">
        <v>3</v>
      </c>
      <c r="AE136" s="109" t="s">
        <v>0</v>
      </c>
      <c r="AF136" s="63" t="s">
        <v>43</v>
      </c>
      <c r="AG136" s="63" t="s">
        <v>1</v>
      </c>
      <c r="AH136" s="63" t="s">
        <v>2</v>
      </c>
      <c r="AI136" s="64" t="s">
        <v>3</v>
      </c>
      <c r="AK136" s="109" t="s">
        <v>0</v>
      </c>
      <c r="AL136" s="63" t="s">
        <v>43</v>
      </c>
      <c r="AM136" s="63" t="s">
        <v>1</v>
      </c>
      <c r="AN136" s="63" t="s">
        <v>2</v>
      </c>
      <c r="AO136" s="64" t="s">
        <v>3</v>
      </c>
    </row>
    <row r="137" spans="1:41" ht="17.25" customHeight="1" x14ac:dyDescent="0.25">
      <c r="A137" s="110" t="str">
        <f>CONCATENATE($A$127," #15")</f>
        <v>Lunes #15</v>
      </c>
      <c r="B137" s="4">
        <v>1</v>
      </c>
      <c r="C137" s="23">
        <f>B127</f>
        <v>0</v>
      </c>
      <c r="D137" s="23">
        <f t="shared" ref="D137:D145" si="25">C137^2</f>
        <v>0</v>
      </c>
      <c r="E137" s="29">
        <f t="shared" ref="E137:E145" si="26">B137*C137</f>
        <v>0</v>
      </c>
      <c r="G137" s="110" t="str">
        <f>CONCATENATE($A$128," #15")</f>
        <v>Martes #15</v>
      </c>
      <c r="H137" s="4">
        <v>1</v>
      </c>
      <c r="I137" s="23">
        <f>B128</f>
        <v>0</v>
      </c>
      <c r="J137" s="23">
        <f t="shared" ref="J137:J151" si="27">I137^2</f>
        <v>0</v>
      </c>
      <c r="K137" s="29">
        <f t="shared" ref="K137:K151" si="28">H137*I137</f>
        <v>0</v>
      </c>
      <c r="M137" s="110" t="str">
        <f>CONCATENATE($A$129," #15")</f>
        <v>Miércoles #15</v>
      </c>
      <c r="N137" s="4">
        <v>1</v>
      </c>
      <c r="O137" s="201">
        <f>B129</f>
        <v>0</v>
      </c>
      <c r="P137" s="23">
        <f t="shared" ref="P137:P151" si="29">O137^2</f>
        <v>0</v>
      </c>
      <c r="Q137" s="29">
        <f t="shared" ref="Q137:Q151" si="30">N137*O137</f>
        <v>0</v>
      </c>
      <c r="S137" s="110" t="str">
        <f>CONCATENATE($A$130," #15")</f>
        <v>Jueves #15</v>
      </c>
      <c r="T137" s="4">
        <v>1</v>
      </c>
      <c r="U137" s="201">
        <f>B130</f>
        <v>0</v>
      </c>
      <c r="V137" s="201">
        <f t="shared" ref="V137:V145" si="31">U137^2</f>
        <v>0</v>
      </c>
      <c r="W137" s="29">
        <f t="shared" ref="W137:W145" si="32">T137*U137</f>
        <v>0</v>
      </c>
      <c r="Y137" s="110" t="str">
        <f>CONCATENATE($A$131," #15")</f>
        <v>Viernes #15</v>
      </c>
      <c r="Z137" s="4">
        <v>1</v>
      </c>
      <c r="AA137" s="201">
        <f>B131</f>
        <v>0</v>
      </c>
      <c r="AB137" s="23">
        <f t="shared" ref="AB137:AB145" si="33">AA137^2</f>
        <v>0</v>
      </c>
      <c r="AC137" s="29">
        <f t="shared" ref="AC137:AC145" si="34">Z137*AA137</f>
        <v>0</v>
      </c>
      <c r="AE137" s="110" t="str">
        <f>CONCATENATE($A$132," #15")</f>
        <v>Sábado #15</v>
      </c>
      <c r="AF137" s="4">
        <v>1</v>
      </c>
      <c r="AG137" s="201">
        <f>B132</f>
        <v>0</v>
      </c>
      <c r="AH137" s="23">
        <f t="shared" ref="AH137:AH151" si="35">AG137^2</f>
        <v>0</v>
      </c>
      <c r="AI137" s="29">
        <f t="shared" ref="AI137:AI151" si="36">AF137*AG137</f>
        <v>0</v>
      </c>
      <c r="AK137" s="110" t="str">
        <f>CONCATENATE($A$133," #15")</f>
        <v>Domingo #15</v>
      </c>
      <c r="AL137" s="4">
        <v>1</v>
      </c>
      <c r="AM137" s="201">
        <f>B133</f>
        <v>0</v>
      </c>
      <c r="AN137" s="23">
        <f t="shared" ref="AN137:AN151" si="37">AM137^2</f>
        <v>0</v>
      </c>
      <c r="AO137" s="29">
        <f t="shared" ref="AO137:AO151" si="38">AL137*AM137</f>
        <v>0</v>
      </c>
    </row>
    <row r="138" spans="1:41" ht="17.25" customHeight="1" x14ac:dyDescent="0.25">
      <c r="A138" s="110" t="str">
        <f>CONCATENATE($A$127," #14")</f>
        <v>Lunes #14</v>
      </c>
      <c r="B138" s="4">
        <v>2</v>
      </c>
      <c r="C138" s="23">
        <f>C127</f>
        <v>0</v>
      </c>
      <c r="D138" s="23">
        <f t="shared" si="25"/>
        <v>0</v>
      </c>
      <c r="E138" s="29">
        <f t="shared" si="26"/>
        <v>0</v>
      </c>
      <c r="G138" s="110" t="str">
        <f>CONCATENATE($A$128," #14")</f>
        <v>Martes #14</v>
      </c>
      <c r="H138" s="4">
        <v>2</v>
      </c>
      <c r="I138" s="23">
        <f>C128</f>
        <v>0</v>
      </c>
      <c r="J138" s="23">
        <f t="shared" si="27"/>
        <v>0</v>
      </c>
      <c r="K138" s="29">
        <f t="shared" si="28"/>
        <v>0</v>
      </c>
      <c r="M138" s="110" t="str">
        <f>CONCATENATE($A$129," #14")</f>
        <v>Miércoles #14</v>
      </c>
      <c r="N138" s="4">
        <v>2</v>
      </c>
      <c r="O138" s="201">
        <f>C129</f>
        <v>0</v>
      </c>
      <c r="P138" s="23">
        <f t="shared" si="29"/>
        <v>0</v>
      </c>
      <c r="Q138" s="29">
        <f t="shared" si="30"/>
        <v>0</v>
      </c>
      <c r="S138" s="110" t="str">
        <f>CONCATENATE($A$130," #14")</f>
        <v>Jueves #14</v>
      </c>
      <c r="T138" s="4">
        <v>2</v>
      </c>
      <c r="U138" s="201">
        <f>C130</f>
        <v>0</v>
      </c>
      <c r="V138" s="201">
        <f t="shared" si="31"/>
        <v>0</v>
      </c>
      <c r="W138" s="29">
        <f t="shared" si="32"/>
        <v>0</v>
      </c>
      <c r="Y138" s="110" t="str">
        <f>CONCATENATE($A$131," #14")</f>
        <v>Viernes #14</v>
      </c>
      <c r="Z138" s="4">
        <v>2</v>
      </c>
      <c r="AA138" s="201">
        <f>C131</f>
        <v>0</v>
      </c>
      <c r="AB138" s="23">
        <f t="shared" si="33"/>
        <v>0</v>
      </c>
      <c r="AC138" s="29">
        <f t="shared" si="34"/>
        <v>0</v>
      </c>
      <c r="AE138" s="110" t="str">
        <f>CONCATENATE($A$132," #14")</f>
        <v>Sábado #14</v>
      </c>
      <c r="AF138" s="4">
        <v>2</v>
      </c>
      <c r="AG138" s="201">
        <f>C132</f>
        <v>0</v>
      </c>
      <c r="AH138" s="23">
        <f t="shared" si="35"/>
        <v>0</v>
      </c>
      <c r="AI138" s="29">
        <f t="shared" si="36"/>
        <v>0</v>
      </c>
      <c r="AK138" s="110" t="str">
        <f>CONCATENATE($A$133," #14")</f>
        <v>Domingo #14</v>
      </c>
      <c r="AL138" s="4">
        <v>2</v>
      </c>
      <c r="AM138" s="201">
        <f>C133</f>
        <v>0</v>
      </c>
      <c r="AN138" s="23">
        <f t="shared" si="37"/>
        <v>0</v>
      </c>
      <c r="AO138" s="29">
        <f t="shared" si="38"/>
        <v>0</v>
      </c>
    </row>
    <row r="139" spans="1:41" ht="17.25" customHeight="1" x14ac:dyDescent="0.25">
      <c r="A139" s="110" t="str">
        <f>CONCATENATE($A$127," #13")</f>
        <v>Lunes #13</v>
      </c>
      <c r="B139" s="4">
        <v>3</v>
      </c>
      <c r="C139" s="23">
        <f>D127</f>
        <v>0</v>
      </c>
      <c r="D139" s="23">
        <f t="shared" si="25"/>
        <v>0</v>
      </c>
      <c r="E139" s="29">
        <f t="shared" si="26"/>
        <v>0</v>
      </c>
      <c r="G139" s="110" t="str">
        <f>CONCATENATE($A$128," #13")</f>
        <v>Martes #13</v>
      </c>
      <c r="H139" s="4">
        <v>3</v>
      </c>
      <c r="I139" s="23">
        <f>D128</f>
        <v>0</v>
      </c>
      <c r="J139" s="23">
        <f t="shared" si="27"/>
        <v>0</v>
      </c>
      <c r="K139" s="29">
        <f t="shared" si="28"/>
        <v>0</v>
      </c>
      <c r="M139" s="110" t="str">
        <f>CONCATENATE($A$129," #13")</f>
        <v>Miércoles #13</v>
      </c>
      <c r="N139" s="4">
        <v>3</v>
      </c>
      <c r="O139" s="201">
        <f>D129</f>
        <v>0</v>
      </c>
      <c r="P139" s="23">
        <f t="shared" si="29"/>
        <v>0</v>
      </c>
      <c r="Q139" s="29">
        <f t="shared" si="30"/>
        <v>0</v>
      </c>
      <c r="S139" s="110" t="str">
        <f>CONCATENATE($A$130," #13")</f>
        <v>Jueves #13</v>
      </c>
      <c r="T139" s="4">
        <v>3</v>
      </c>
      <c r="U139" s="201">
        <f>D130</f>
        <v>0</v>
      </c>
      <c r="V139" s="201">
        <f t="shared" si="31"/>
        <v>0</v>
      </c>
      <c r="W139" s="29">
        <f t="shared" si="32"/>
        <v>0</v>
      </c>
      <c r="Y139" s="110" t="str">
        <f>CONCATENATE($A$131," #13")</f>
        <v>Viernes #13</v>
      </c>
      <c r="Z139" s="4">
        <v>3</v>
      </c>
      <c r="AA139" s="201">
        <f>D131</f>
        <v>0</v>
      </c>
      <c r="AB139" s="23">
        <f t="shared" si="33"/>
        <v>0</v>
      </c>
      <c r="AC139" s="29">
        <f t="shared" si="34"/>
        <v>0</v>
      </c>
      <c r="AE139" s="110" t="str">
        <f>CONCATENATE($A$132," #13")</f>
        <v>Sábado #13</v>
      </c>
      <c r="AF139" s="4">
        <v>3</v>
      </c>
      <c r="AG139" s="201">
        <f>D132</f>
        <v>0</v>
      </c>
      <c r="AH139" s="23">
        <f t="shared" si="35"/>
        <v>0</v>
      </c>
      <c r="AI139" s="29">
        <f t="shared" si="36"/>
        <v>0</v>
      </c>
      <c r="AK139" s="110" t="str">
        <f>CONCATENATE($A$133," #13")</f>
        <v>Domingo #13</v>
      </c>
      <c r="AL139" s="4">
        <v>3</v>
      </c>
      <c r="AM139" s="201">
        <f>D133</f>
        <v>0</v>
      </c>
      <c r="AN139" s="23">
        <f t="shared" si="37"/>
        <v>0</v>
      </c>
      <c r="AO139" s="29">
        <f t="shared" si="38"/>
        <v>0</v>
      </c>
    </row>
    <row r="140" spans="1:41" ht="17.25" customHeight="1" x14ac:dyDescent="0.25">
      <c r="A140" s="110" t="str">
        <f>CONCATENATE($A$127," #12")</f>
        <v>Lunes #12</v>
      </c>
      <c r="B140" s="4">
        <v>4</v>
      </c>
      <c r="C140" s="23">
        <f>E127</f>
        <v>0</v>
      </c>
      <c r="D140" s="23">
        <f t="shared" si="25"/>
        <v>0</v>
      </c>
      <c r="E140" s="29">
        <f t="shared" si="26"/>
        <v>0</v>
      </c>
      <c r="G140" s="110" t="str">
        <f>CONCATENATE($A$128," #12")</f>
        <v>Martes #12</v>
      </c>
      <c r="H140" s="4">
        <v>4</v>
      </c>
      <c r="I140" s="23">
        <f>E128</f>
        <v>0</v>
      </c>
      <c r="J140" s="23">
        <f t="shared" si="27"/>
        <v>0</v>
      </c>
      <c r="K140" s="29">
        <f t="shared" si="28"/>
        <v>0</v>
      </c>
      <c r="M140" s="110" t="str">
        <f>CONCATENATE($A$129," #12")</f>
        <v>Miércoles #12</v>
      </c>
      <c r="N140" s="4">
        <v>4</v>
      </c>
      <c r="O140" s="201">
        <f>E129</f>
        <v>0</v>
      </c>
      <c r="P140" s="23">
        <f t="shared" si="29"/>
        <v>0</v>
      </c>
      <c r="Q140" s="29">
        <f t="shared" si="30"/>
        <v>0</v>
      </c>
      <c r="S140" s="110" t="str">
        <f>CONCATENATE($A$130," #12")</f>
        <v>Jueves #12</v>
      </c>
      <c r="T140" s="4">
        <v>4</v>
      </c>
      <c r="U140" s="201">
        <f>E130</f>
        <v>0</v>
      </c>
      <c r="V140" s="201">
        <f t="shared" si="31"/>
        <v>0</v>
      </c>
      <c r="W140" s="29">
        <f t="shared" si="32"/>
        <v>0</v>
      </c>
      <c r="Y140" s="110" t="str">
        <f>CONCATENATE($A$131," #12")</f>
        <v>Viernes #12</v>
      </c>
      <c r="Z140" s="4">
        <v>4</v>
      </c>
      <c r="AA140" s="201">
        <f>E131</f>
        <v>0</v>
      </c>
      <c r="AB140" s="23">
        <f t="shared" si="33"/>
        <v>0</v>
      </c>
      <c r="AC140" s="29">
        <f t="shared" si="34"/>
        <v>0</v>
      </c>
      <c r="AE140" s="110" t="str">
        <f>CONCATENATE($A$132," #12")</f>
        <v>Sábado #12</v>
      </c>
      <c r="AF140" s="4">
        <v>4</v>
      </c>
      <c r="AG140" s="201">
        <f>E132</f>
        <v>0</v>
      </c>
      <c r="AH140" s="23">
        <f t="shared" si="35"/>
        <v>0</v>
      </c>
      <c r="AI140" s="29">
        <f t="shared" si="36"/>
        <v>0</v>
      </c>
      <c r="AK140" s="110" t="str">
        <f>CONCATENATE($A$133," #12")</f>
        <v>Domingo #12</v>
      </c>
      <c r="AL140" s="4">
        <v>4</v>
      </c>
      <c r="AM140" s="201">
        <f>E133</f>
        <v>0</v>
      </c>
      <c r="AN140" s="23">
        <f t="shared" si="37"/>
        <v>0</v>
      </c>
      <c r="AO140" s="29">
        <f t="shared" si="38"/>
        <v>0</v>
      </c>
    </row>
    <row r="141" spans="1:41" ht="17.25" customHeight="1" x14ac:dyDescent="0.25">
      <c r="A141" s="110" t="str">
        <f>CONCATENATE($A$127," #11")</f>
        <v>Lunes #11</v>
      </c>
      <c r="B141" s="4">
        <v>5</v>
      </c>
      <c r="C141" s="23">
        <f>F127</f>
        <v>0</v>
      </c>
      <c r="D141" s="23">
        <f t="shared" si="25"/>
        <v>0</v>
      </c>
      <c r="E141" s="29">
        <f t="shared" si="26"/>
        <v>0</v>
      </c>
      <c r="G141" s="110" t="str">
        <f>CONCATENATE($A$128," #11")</f>
        <v>Martes #11</v>
      </c>
      <c r="H141" s="4">
        <v>5</v>
      </c>
      <c r="I141" s="23">
        <f>F128</f>
        <v>0</v>
      </c>
      <c r="J141" s="23">
        <f t="shared" si="27"/>
        <v>0</v>
      </c>
      <c r="K141" s="29">
        <f t="shared" si="28"/>
        <v>0</v>
      </c>
      <c r="M141" s="110" t="str">
        <f>CONCATENATE($A$129," #11")</f>
        <v>Miércoles #11</v>
      </c>
      <c r="N141" s="4">
        <v>5</v>
      </c>
      <c r="O141" s="201">
        <f>F129</f>
        <v>0</v>
      </c>
      <c r="P141" s="23">
        <f t="shared" si="29"/>
        <v>0</v>
      </c>
      <c r="Q141" s="29">
        <f t="shared" si="30"/>
        <v>0</v>
      </c>
      <c r="S141" s="110" t="str">
        <f>CONCATENATE($A$130," #11")</f>
        <v>Jueves #11</v>
      </c>
      <c r="T141" s="4">
        <v>5</v>
      </c>
      <c r="U141" s="201">
        <f>F130</f>
        <v>0</v>
      </c>
      <c r="V141" s="201">
        <f t="shared" si="31"/>
        <v>0</v>
      </c>
      <c r="W141" s="29">
        <f t="shared" si="32"/>
        <v>0</v>
      </c>
      <c r="Y141" s="110" t="str">
        <f>CONCATENATE($A$131," #11")</f>
        <v>Viernes #11</v>
      </c>
      <c r="Z141" s="4">
        <v>5</v>
      </c>
      <c r="AA141" s="201">
        <f>F131</f>
        <v>0</v>
      </c>
      <c r="AB141" s="23">
        <f t="shared" si="33"/>
        <v>0</v>
      </c>
      <c r="AC141" s="29">
        <f t="shared" si="34"/>
        <v>0</v>
      </c>
      <c r="AE141" s="110" t="str">
        <f>CONCATENATE($A$132," #11")</f>
        <v>Sábado #11</v>
      </c>
      <c r="AF141" s="4">
        <v>5</v>
      </c>
      <c r="AG141" s="201">
        <f>F132</f>
        <v>0</v>
      </c>
      <c r="AH141" s="23">
        <f t="shared" si="35"/>
        <v>0</v>
      </c>
      <c r="AI141" s="29">
        <f t="shared" si="36"/>
        <v>0</v>
      </c>
      <c r="AK141" s="110" t="str">
        <f>CONCATENATE($A$133," #11")</f>
        <v>Domingo #11</v>
      </c>
      <c r="AL141" s="4">
        <v>5</v>
      </c>
      <c r="AM141" s="201">
        <f>F133</f>
        <v>0</v>
      </c>
      <c r="AN141" s="23">
        <f t="shared" si="37"/>
        <v>0</v>
      </c>
      <c r="AO141" s="29">
        <f t="shared" si="38"/>
        <v>0</v>
      </c>
    </row>
    <row r="142" spans="1:41" ht="17.25" customHeight="1" x14ac:dyDescent="0.25">
      <c r="A142" s="110" t="str">
        <f>CONCATENATE($A$127," #10")</f>
        <v>Lunes #10</v>
      </c>
      <c r="B142" s="4">
        <v>6</v>
      </c>
      <c r="C142" s="23">
        <f>G127</f>
        <v>0</v>
      </c>
      <c r="D142" s="23">
        <f t="shared" si="25"/>
        <v>0</v>
      </c>
      <c r="E142" s="29">
        <f t="shared" si="26"/>
        <v>0</v>
      </c>
      <c r="G142" s="110" t="str">
        <f>CONCATENATE($A$128," #10")</f>
        <v>Martes #10</v>
      </c>
      <c r="H142" s="4">
        <v>6</v>
      </c>
      <c r="I142" s="23">
        <f>G128</f>
        <v>0</v>
      </c>
      <c r="J142" s="23">
        <f t="shared" si="27"/>
        <v>0</v>
      </c>
      <c r="K142" s="29">
        <f t="shared" si="28"/>
        <v>0</v>
      </c>
      <c r="M142" s="110" t="str">
        <f>CONCATENATE($A$129," #10")</f>
        <v>Miércoles #10</v>
      </c>
      <c r="N142" s="4">
        <v>6</v>
      </c>
      <c r="O142" s="201">
        <f>G129</f>
        <v>0</v>
      </c>
      <c r="P142" s="23">
        <f t="shared" si="29"/>
        <v>0</v>
      </c>
      <c r="Q142" s="29">
        <f t="shared" si="30"/>
        <v>0</v>
      </c>
      <c r="S142" s="110" t="str">
        <f>CONCATENATE($A$130," #10")</f>
        <v>Jueves #10</v>
      </c>
      <c r="T142" s="4">
        <v>6</v>
      </c>
      <c r="U142" s="201">
        <f>G130</f>
        <v>0</v>
      </c>
      <c r="V142" s="201">
        <f t="shared" si="31"/>
        <v>0</v>
      </c>
      <c r="W142" s="29">
        <f t="shared" si="32"/>
        <v>0</v>
      </c>
      <c r="Y142" s="110" t="str">
        <f>CONCATENATE($A$131," #10")</f>
        <v>Viernes #10</v>
      </c>
      <c r="Z142" s="4">
        <v>6</v>
      </c>
      <c r="AA142" s="201">
        <f>G131</f>
        <v>0</v>
      </c>
      <c r="AB142" s="23">
        <f t="shared" si="33"/>
        <v>0</v>
      </c>
      <c r="AC142" s="29">
        <f t="shared" si="34"/>
        <v>0</v>
      </c>
      <c r="AE142" s="110" t="str">
        <f>CONCATENATE($A$132," #10")</f>
        <v>Sábado #10</v>
      </c>
      <c r="AF142" s="4">
        <v>6</v>
      </c>
      <c r="AG142" s="201">
        <f>G132</f>
        <v>0</v>
      </c>
      <c r="AH142" s="23">
        <f t="shared" si="35"/>
        <v>0</v>
      </c>
      <c r="AI142" s="29">
        <f t="shared" si="36"/>
        <v>0</v>
      </c>
      <c r="AK142" s="110" t="str">
        <f>CONCATENATE($A$133," #10")</f>
        <v>Domingo #10</v>
      </c>
      <c r="AL142" s="4">
        <v>6</v>
      </c>
      <c r="AM142" s="201">
        <f>G133</f>
        <v>0</v>
      </c>
      <c r="AN142" s="23">
        <f t="shared" si="37"/>
        <v>0</v>
      </c>
      <c r="AO142" s="29">
        <f t="shared" si="38"/>
        <v>0</v>
      </c>
    </row>
    <row r="143" spans="1:41" ht="17.25" customHeight="1" x14ac:dyDescent="0.25">
      <c r="A143" s="110" t="str">
        <f>CONCATENATE($A$127," #9")</f>
        <v>Lunes #9</v>
      </c>
      <c r="B143" s="4">
        <v>7</v>
      </c>
      <c r="C143" s="23">
        <f>H127</f>
        <v>0</v>
      </c>
      <c r="D143" s="23">
        <f t="shared" si="25"/>
        <v>0</v>
      </c>
      <c r="E143" s="29">
        <f t="shared" si="26"/>
        <v>0</v>
      </c>
      <c r="G143" s="110" t="str">
        <f>CONCATENATE($A$128," #9")</f>
        <v>Martes #9</v>
      </c>
      <c r="H143" s="4">
        <v>7</v>
      </c>
      <c r="I143" s="23">
        <f>H128</f>
        <v>0</v>
      </c>
      <c r="J143" s="23">
        <f t="shared" si="27"/>
        <v>0</v>
      </c>
      <c r="K143" s="29">
        <f t="shared" si="28"/>
        <v>0</v>
      </c>
      <c r="M143" s="110" t="str">
        <f>CONCATENATE($A$129," #9")</f>
        <v>Miércoles #9</v>
      </c>
      <c r="N143" s="4">
        <v>7</v>
      </c>
      <c r="O143" s="201">
        <f>H129</f>
        <v>0</v>
      </c>
      <c r="P143" s="23">
        <f t="shared" si="29"/>
        <v>0</v>
      </c>
      <c r="Q143" s="29">
        <f t="shared" si="30"/>
        <v>0</v>
      </c>
      <c r="S143" s="110" t="str">
        <f>CONCATENATE($A$130," #9")</f>
        <v>Jueves #9</v>
      </c>
      <c r="T143" s="4">
        <v>7</v>
      </c>
      <c r="U143" s="201">
        <f>H130</f>
        <v>0</v>
      </c>
      <c r="V143" s="201">
        <f t="shared" si="31"/>
        <v>0</v>
      </c>
      <c r="W143" s="29">
        <f t="shared" si="32"/>
        <v>0</v>
      </c>
      <c r="Y143" s="110" t="str">
        <f>CONCATENATE($A$131," #9")</f>
        <v>Viernes #9</v>
      </c>
      <c r="Z143" s="4">
        <v>7</v>
      </c>
      <c r="AA143" s="201">
        <f>H131</f>
        <v>0</v>
      </c>
      <c r="AB143" s="23">
        <f t="shared" si="33"/>
        <v>0</v>
      </c>
      <c r="AC143" s="29">
        <f t="shared" si="34"/>
        <v>0</v>
      </c>
      <c r="AE143" s="110" t="str">
        <f>CONCATENATE($A$132," #9")</f>
        <v>Sábado #9</v>
      </c>
      <c r="AF143" s="4">
        <v>7</v>
      </c>
      <c r="AG143" s="201">
        <f>H132</f>
        <v>0</v>
      </c>
      <c r="AH143" s="23">
        <f t="shared" si="35"/>
        <v>0</v>
      </c>
      <c r="AI143" s="29">
        <f t="shared" si="36"/>
        <v>0</v>
      </c>
      <c r="AK143" s="110" t="str">
        <f>CONCATENATE($A$133," #9")</f>
        <v>Domingo #9</v>
      </c>
      <c r="AL143" s="4">
        <v>7</v>
      </c>
      <c r="AM143" s="201">
        <f>H133</f>
        <v>0</v>
      </c>
      <c r="AN143" s="23">
        <f t="shared" si="37"/>
        <v>0</v>
      </c>
      <c r="AO143" s="29">
        <f t="shared" si="38"/>
        <v>0</v>
      </c>
    </row>
    <row r="144" spans="1:41" ht="17.25" customHeight="1" x14ac:dyDescent="0.25">
      <c r="A144" s="110" t="str">
        <f>CONCATENATE($A$127," #8")</f>
        <v>Lunes #8</v>
      </c>
      <c r="B144" s="4">
        <v>8</v>
      </c>
      <c r="C144" s="23">
        <f>I127</f>
        <v>0</v>
      </c>
      <c r="D144" s="23">
        <f t="shared" si="25"/>
        <v>0</v>
      </c>
      <c r="E144" s="29">
        <f t="shared" si="26"/>
        <v>0</v>
      </c>
      <c r="G144" s="110" t="str">
        <f>CONCATENATE($A$128," #8")</f>
        <v>Martes #8</v>
      </c>
      <c r="H144" s="4">
        <v>8</v>
      </c>
      <c r="I144" s="23">
        <f>I128</f>
        <v>0</v>
      </c>
      <c r="J144" s="23">
        <f t="shared" si="27"/>
        <v>0</v>
      </c>
      <c r="K144" s="29">
        <f t="shared" si="28"/>
        <v>0</v>
      </c>
      <c r="M144" s="110" t="str">
        <f>CONCATENATE($A$129," #8")</f>
        <v>Miércoles #8</v>
      </c>
      <c r="N144" s="4">
        <v>8</v>
      </c>
      <c r="O144" s="201">
        <f>I129</f>
        <v>0</v>
      </c>
      <c r="P144" s="23">
        <f t="shared" si="29"/>
        <v>0</v>
      </c>
      <c r="Q144" s="29">
        <f t="shared" si="30"/>
        <v>0</v>
      </c>
      <c r="S144" s="110" t="str">
        <f>CONCATENATE($A$130," #8")</f>
        <v>Jueves #8</v>
      </c>
      <c r="T144" s="4">
        <v>8</v>
      </c>
      <c r="U144" s="201">
        <f>I130</f>
        <v>0</v>
      </c>
      <c r="V144" s="201">
        <f t="shared" si="31"/>
        <v>0</v>
      </c>
      <c r="W144" s="29">
        <f t="shared" si="32"/>
        <v>0</v>
      </c>
      <c r="Y144" s="110" t="str">
        <f>CONCATENATE($A$131," #8")</f>
        <v>Viernes #8</v>
      </c>
      <c r="Z144" s="4">
        <v>8</v>
      </c>
      <c r="AA144" s="201">
        <f>I131</f>
        <v>0</v>
      </c>
      <c r="AB144" s="23">
        <f t="shared" si="33"/>
        <v>0</v>
      </c>
      <c r="AC144" s="29">
        <f t="shared" si="34"/>
        <v>0</v>
      </c>
      <c r="AE144" s="110" t="str">
        <f>CONCATENATE($A$132," #8")</f>
        <v>Sábado #8</v>
      </c>
      <c r="AF144" s="4">
        <v>8</v>
      </c>
      <c r="AG144" s="201">
        <f>I132</f>
        <v>0</v>
      </c>
      <c r="AH144" s="23">
        <f t="shared" si="35"/>
        <v>0</v>
      </c>
      <c r="AI144" s="29">
        <f t="shared" si="36"/>
        <v>0</v>
      </c>
      <c r="AK144" s="110" t="str">
        <f>CONCATENATE($A$133," #8")</f>
        <v>Domingo #8</v>
      </c>
      <c r="AL144" s="4">
        <v>8</v>
      </c>
      <c r="AM144" s="201">
        <f>I133</f>
        <v>0</v>
      </c>
      <c r="AN144" s="23">
        <f t="shared" si="37"/>
        <v>0</v>
      </c>
      <c r="AO144" s="29">
        <f t="shared" si="38"/>
        <v>0</v>
      </c>
    </row>
    <row r="145" spans="1:41" ht="17.25" customHeight="1" x14ac:dyDescent="0.25">
      <c r="A145" s="110" t="str">
        <f>CONCATENATE($A$127," #7")</f>
        <v>Lunes #7</v>
      </c>
      <c r="B145" s="4">
        <v>9</v>
      </c>
      <c r="C145" s="23">
        <f>J127</f>
        <v>0</v>
      </c>
      <c r="D145" s="23">
        <f t="shared" si="25"/>
        <v>0</v>
      </c>
      <c r="E145" s="29">
        <f t="shared" si="26"/>
        <v>0</v>
      </c>
      <c r="G145" s="110" t="str">
        <f>CONCATENATE($A$128," #7")</f>
        <v>Martes #7</v>
      </c>
      <c r="H145" s="4">
        <v>9</v>
      </c>
      <c r="I145" s="23">
        <f>J128</f>
        <v>0</v>
      </c>
      <c r="J145" s="23">
        <f t="shared" si="27"/>
        <v>0</v>
      </c>
      <c r="K145" s="29">
        <f t="shared" si="28"/>
        <v>0</v>
      </c>
      <c r="M145" s="110" t="str">
        <f>CONCATENATE($A$129," #7")</f>
        <v>Miércoles #7</v>
      </c>
      <c r="N145" s="4">
        <v>9</v>
      </c>
      <c r="O145" s="201">
        <f>J129</f>
        <v>0</v>
      </c>
      <c r="P145" s="23">
        <f t="shared" si="29"/>
        <v>0</v>
      </c>
      <c r="Q145" s="29">
        <f t="shared" si="30"/>
        <v>0</v>
      </c>
      <c r="S145" s="110" t="str">
        <f>CONCATENATE($A$130," #7")</f>
        <v>Jueves #7</v>
      </c>
      <c r="T145" s="4">
        <v>9</v>
      </c>
      <c r="U145" s="201">
        <f>J130</f>
        <v>0</v>
      </c>
      <c r="V145" s="201">
        <f t="shared" si="31"/>
        <v>0</v>
      </c>
      <c r="W145" s="29">
        <f t="shared" si="32"/>
        <v>0</v>
      </c>
      <c r="Y145" s="110" t="str">
        <f>CONCATENATE($A$131," #7")</f>
        <v>Viernes #7</v>
      </c>
      <c r="Z145" s="4">
        <v>9</v>
      </c>
      <c r="AA145" s="201">
        <f>J131</f>
        <v>0</v>
      </c>
      <c r="AB145" s="23">
        <f t="shared" si="33"/>
        <v>0</v>
      </c>
      <c r="AC145" s="29">
        <f t="shared" si="34"/>
        <v>0</v>
      </c>
      <c r="AE145" s="110" t="str">
        <f>CONCATENATE($A$132," #7")</f>
        <v>Sábado #7</v>
      </c>
      <c r="AF145" s="4">
        <v>9</v>
      </c>
      <c r="AG145" s="201">
        <f>J132</f>
        <v>0</v>
      </c>
      <c r="AH145" s="23">
        <f t="shared" si="35"/>
        <v>0</v>
      </c>
      <c r="AI145" s="29">
        <f t="shared" si="36"/>
        <v>0</v>
      </c>
      <c r="AK145" s="110" t="str">
        <f>CONCATENATE($A$133," #7")</f>
        <v>Domingo #7</v>
      </c>
      <c r="AL145" s="4">
        <v>9</v>
      </c>
      <c r="AM145" s="201">
        <f>J133</f>
        <v>0</v>
      </c>
      <c r="AN145" s="23">
        <f t="shared" si="37"/>
        <v>0</v>
      </c>
      <c r="AO145" s="29">
        <f t="shared" si="38"/>
        <v>0</v>
      </c>
    </row>
    <row r="146" spans="1:41" x14ac:dyDescent="0.25">
      <c r="A146" s="110" t="str">
        <f>CONCATENATE($A$127," #6")</f>
        <v>Lunes #6</v>
      </c>
      <c r="B146" s="4">
        <v>10</v>
      </c>
      <c r="C146" s="23">
        <f>K127</f>
        <v>0</v>
      </c>
      <c r="D146" s="23">
        <f>C146^2</f>
        <v>0</v>
      </c>
      <c r="E146" s="29">
        <f>B146*C146</f>
        <v>0</v>
      </c>
      <c r="G146" s="110" t="str">
        <f>CONCATENATE($A$128," #6")</f>
        <v>Martes #6</v>
      </c>
      <c r="H146" s="4">
        <v>10</v>
      </c>
      <c r="I146" s="23">
        <f>K128</f>
        <v>0</v>
      </c>
      <c r="J146" s="23">
        <f t="shared" si="27"/>
        <v>0</v>
      </c>
      <c r="K146" s="29">
        <f t="shared" si="28"/>
        <v>0</v>
      </c>
      <c r="M146" s="110" t="str">
        <f>CONCATENATE($A$129," #6")</f>
        <v>Miércoles #6</v>
      </c>
      <c r="N146" s="4">
        <v>10</v>
      </c>
      <c r="O146" s="201">
        <f>K129</f>
        <v>0</v>
      </c>
      <c r="P146" s="23">
        <f t="shared" si="29"/>
        <v>0</v>
      </c>
      <c r="Q146" s="29">
        <f t="shared" si="30"/>
        <v>0</v>
      </c>
      <c r="S146" s="110" t="str">
        <f>CONCATENATE($A$130," #6")</f>
        <v>Jueves #6</v>
      </c>
      <c r="T146" s="4">
        <v>10</v>
      </c>
      <c r="U146" s="201">
        <f>K130</f>
        <v>0</v>
      </c>
      <c r="V146" s="201">
        <f>U146^2</f>
        <v>0</v>
      </c>
      <c r="W146" s="29">
        <f>T146*U146</f>
        <v>0</v>
      </c>
      <c r="Y146" s="110" t="str">
        <f>CONCATENATE($A$131," #6")</f>
        <v>Viernes #6</v>
      </c>
      <c r="Z146" s="4">
        <v>10</v>
      </c>
      <c r="AA146" s="201">
        <f>K131</f>
        <v>0</v>
      </c>
      <c r="AB146" s="23">
        <f>AA146^2</f>
        <v>0</v>
      </c>
      <c r="AC146" s="29">
        <f>Z146*AA146</f>
        <v>0</v>
      </c>
      <c r="AE146" s="110" t="str">
        <f>CONCATENATE($A$132," #6")</f>
        <v>Sábado #6</v>
      </c>
      <c r="AF146" s="4">
        <v>10</v>
      </c>
      <c r="AG146" s="201">
        <f>K132</f>
        <v>0</v>
      </c>
      <c r="AH146" s="23">
        <f t="shared" si="35"/>
        <v>0</v>
      </c>
      <c r="AI146" s="29">
        <f t="shared" si="36"/>
        <v>0</v>
      </c>
      <c r="AK146" s="110" t="str">
        <f>CONCATENATE($A$133," #6")</f>
        <v>Domingo #6</v>
      </c>
      <c r="AL146" s="4">
        <v>10</v>
      </c>
      <c r="AM146" s="201">
        <f>K133</f>
        <v>0</v>
      </c>
      <c r="AN146" s="23">
        <f t="shared" si="37"/>
        <v>0</v>
      </c>
      <c r="AO146" s="29">
        <f t="shared" si="38"/>
        <v>0</v>
      </c>
    </row>
    <row r="147" spans="1:41" x14ac:dyDescent="0.25">
      <c r="A147" s="110" t="str">
        <f>CONCATENATE($A$127," #5")</f>
        <v>Lunes #5</v>
      </c>
      <c r="B147" s="4">
        <v>11</v>
      </c>
      <c r="C147" s="23">
        <f>L127</f>
        <v>0</v>
      </c>
      <c r="D147" s="23">
        <f t="shared" ref="D147:D151" si="39">C147^2</f>
        <v>0</v>
      </c>
      <c r="E147" s="29">
        <f t="shared" ref="E147:E151" si="40">B147*C147</f>
        <v>0</v>
      </c>
      <c r="G147" s="110" t="str">
        <f>CONCATENATE($A$128," #5")</f>
        <v>Martes #5</v>
      </c>
      <c r="H147" s="4">
        <v>11</v>
      </c>
      <c r="I147" s="23">
        <f>L128</f>
        <v>0</v>
      </c>
      <c r="J147" s="23">
        <f t="shared" si="27"/>
        <v>0</v>
      </c>
      <c r="K147" s="29">
        <f t="shared" si="28"/>
        <v>0</v>
      </c>
      <c r="M147" s="110" t="str">
        <f>CONCATENATE($A$129," #5")</f>
        <v>Miércoles #5</v>
      </c>
      <c r="N147" s="4">
        <v>11</v>
      </c>
      <c r="O147" s="201">
        <f>L129</f>
        <v>0</v>
      </c>
      <c r="P147" s="23">
        <f t="shared" si="29"/>
        <v>0</v>
      </c>
      <c r="Q147" s="29">
        <f t="shared" si="30"/>
        <v>0</v>
      </c>
      <c r="S147" s="110" t="str">
        <f>CONCATENATE($A$130," #5")</f>
        <v>Jueves #5</v>
      </c>
      <c r="T147" s="4">
        <v>11</v>
      </c>
      <c r="U147" s="23">
        <f>L130</f>
        <v>0</v>
      </c>
      <c r="V147" s="23">
        <f t="shared" ref="V147:V151" si="41">U147^2</f>
        <v>0</v>
      </c>
      <c r="W147" s="29">
        <f t="shared" ref="W147:W151" si="42">T147*U147</f>
        <v>0</v>
      </c>
      <c r="Y147" s="110" t="str">
        <f>CONCATENATE($A$131," #5")</f>
        <v>Viernes #5</v>
      </c>
      <c r="Z147" s="4">
        <v>11</v>
      </c>
      <c r="AA147" s="201">
        <f>L131</f>
        <v>0</v>
      </c>
      <c r="AB147" s="23">
        <f t="shared" ref="AB147:AB151" si="43">AA147^2</f>
        <v>0</v>
      </c>
      <c r="AC147" s="29">
        <f t="shared" ref="AC147:AC151" si="44">Z147*AA147</f>
        <v>0</v>
      </c>
      <c r="AE147" s="110" t="str">
        <f>CONCATENATE($A$132," #5")</f>
        <v>Sábado #5</v>
      </c>
      <c r="AF147" s="4">
        <v>11</v>
      </c>
      <c r="AG147" s="201">
        <f>L132</f>
        <v>0</v>
      </c>
      <c r="AH147" s="23">
        <f t="shared" si="35"/>
        <v>0</v>
      </c>
      <c r="AI147" s="29">
        <f t="shared" si="36"/>
        <v>0</v>
      </c>
      <c r="AK147" s="110" t="str">
        <f>CONCATENATE($A$133," #5")</f>
        <v>Domingo #5</v>
      </c>
      <c r="AL147" s="4">
        <v>11</v>
      </c>
      <c r="AM147" s="201">
        <f>L133</f>
        <v>0</v>
      </c>
      <c r="AN147" s="23">
        <f t="shared" si="37"/>
        <v>0</v>
      </c>
      <c r="AO147" s="29">
        <f t="shared" si="38"/>
        <v>0</v>
      </c>
    </row>
    <row r="148" spans="1:41" x14ac:dyDescent="0.25">
      <c r="A148" s="110" t="str">
        <f>CONCATENATE($A$127," #4")</f>
        <v>Lunes #4</v>
      </c>
      <c r="B148" s="4">
        <v>12</v>
      </c>
      <c r="C148" s="23">
        <f>M127</f>
        <v>0</v>
      </c>
      <c r="D148" s="23">
        <f t="shared" si="39"/>
        <v>0</v>
      </c>
      <c r="E148" s="29">
        <f t="shared" si="40"/>
        <v>0</v>
      </c>
      <c r="G148" s="110" t="str">
        <f>CONCATENATE($A$128," #4")</f>
        <v>Martes #4</v>
      </c>
      <c r="H148" s="4">
        <v>12</v>
      </c>
      <c r="I148" s="23">
        <f>M128</f>
        <v>0</v>
      </c>
      <c r="J148" s="23">
        <f t="shared" si="27"/>
        <v>0</v>
      </c>
      <c r="K148" s="29">
        <f t="shared" si="28"/>
        <v>0</v>
      </c>
      <c r="M148" s="110" t="str">
        <f>CONCATENATE($A$129," #4")</f>
        <v>Miércoles #4</v>
      </c>
      <c r="N148" s="4">
        <v>12</v>
      </c>
      <c r="O148" s="201">
        <f>M129</f>
        <v>0</v>
      </c>
      <c r="P148" s="23">
        <f t="shared" si="29"/>
        <v>0</v>
      </c>
      <c r="Q148" s="29">
        <f t="shared" si="30"/>
        <v>0</v>
      </c>
      <c r="S148" s="110" t="str">
        <f>CONCATENATE($A$130," #4")</f>
        <v>Jueves #4</v>
      </c>
      <c r="T148" s="4">
        <v>12</v>
      </c>
      <c r="U148" s="23">
        <f>M130</f>
        <v>0</v>
      </c>
      <c r="V148" s="23">
        <f t="shared" si="41"/>
        <v>0</v>
      </c>
      <c r="W148" s="29">
        <f t="shared" si="42"/>
        <v>0</v>
      </c>
      <c r="Y148" s="110" t="str">
        <f>CONCATENATE($A$131," #4")</f>
        <v>Viernes #4</v>
      </c>
      <c r="Z148" s="4">
        <v>12</v>
      </c>
      <c r="AA148" s="201">
        <f>M131</f>
        <v>0</v>
      </c>
      <c r="AB148" s="23">
        <f t="shared" si="43"/>
        <v>0</v>
      </c>
      <c r="AC148" s="29">
        <f t="shared" si="44"/>
        <v>0</v>
      </c>
      <c r="AE148" s="110" t="str">
        <f>CONCATENATE($A$132," #4")</f>
        <v>Sábado #4</v>
      </c>
      <c r="AF148" s="4">
        <v>12</v>
      </c>
      <c r="AG148" s="201">
        <f>M132</f>
        <v>0</v>
      </c>
      <c r="AH148" s="23">
        <f t="shared" si="35"/>
        <v>0</v>
      </c>
      <c r="AI148" s="29">
        <f t="shared" si="36"/>
        <v>0</v>
      </c>
      <c r="AK148" s="110" t="str">
        <f>CONCATENATE($A$133," #4")</f>
        <v>Domingo #4</v>
      </c>
      <c r="AL148" s="4">
        <v>12</v>
      </c>
      <c r="AM148" s="23">
        <f>M133</f>
        <v>0</v>
      </c>
      <c r="AN148" s="23">
        <f t="shared" si="37"/>
        <v>0</v>
      </c>
      <c r="AO148" s="29">
        <f t="shared" si="38"/>
        <v>0</v>
      </c>
    </row>
    <row r="149" spans="1:41" x14ac:dyDescent="0.25">
      <c r="A149" s="110" t="str">
        <f>CONCATENATE($A$127," #3")</f>
        <v>Lunes #3</v>
      </c>
      <c r="B149" s="4">
        <v>13</v>
      </c>
      <c r="C149" s="23">
        <f>N127</f>
        <v>0</v>
      </c>
      <c r="D149" s="23">
        <f t="shared" si="39"/>
        <v>0</v>
      </c>
      <c r="E149" s="29">
        <f t="shared" si="40"/>
        <v>0</v>
      </c>
      <c r="G149" s="110" t="str">
        <f>CONCATENATE($A$128," #3")</f>
        <v>Martes #3</v>
      </c>
      <c r="H149" s="4">
        <v>13</v>
      </c>
      <c r="I149" s="23">
        <f>N128</f>
        <v>0</v>
      </c>
      <c r="J149" s="23">
        <f t="shared" si="27"/>
        <v>0</v>
      </c>
      <c r="K149" s="29">
        <f t="shared" si="28"/>
        <v>0</v>
      </c>
      <c r="M149" s="110" t="str">
        <f>CONCATENATE($A$129," #3")</f>
        <v>Miércoles #3</v>
      </c>
      <c r="N149" s="4">
        <v>13</v>
      </c>
      <c r="O149" s="23">
        <f>N129</f>
        <v>0</v>
      </c>
      <c r="P149" s="23">
        <f t="shared" si="29"/>
        <v>0</v>
      </c>
      <c r="Q149" s="29">
        <f t="shared" si="30"/>
        <v>0</v>
      </c>
      <c r="S149" s="110" t="str">
        <f>CONCATENATE($A$130," #3")</f>
        <v>Jueves #3</v>
      </c>
      <c r="T149" s="4">
        <v>13</v>
      </c>
      <c r="U149" s="23">
        <f>N130</f>
        <v>0</v>
      </c>
      <c r="V149" s="23">
        <f t="shared" si="41"/>
        <v>0</v>
      </c>
      <c r="W149" s="29">
        <f t="shared" si="42"/>
        <v>0</v>
      </c>
      <c r="Y149" s="110" t="str">
        <f>CONCATENATE($A$131," #3")</f>
        <v>Viernes #3</v>
      </c>
      <c r="Z149" s="4">
        <v>13</v>
      </c>
      <c r="AA149" s="23">
        <f>N131</f>
        <v>0</v>
      </c>
      <c r="AB149" s="23">
        <f t="shared" si="43"/>
        <v>0</v>
      </c>
      <c r="AC149" s="29">
        <f t="shared" si="44"/>
        <v>0</v>
      </c>
      <c r="AE149" s="110" t="str">
        <f>CONCATENATE($A$132," #3")</f>
        <v>Sábado #3</v>
      </c>
      <c r="AF149" s="4">
        <v>13</v>
      </c>
      <c r="AG149" s="23">
        <f>N132</f>
        <v>0</v>
      </c>
      <c r="AH149" s="23">
        <f t="shared" si="35"/>
        <v>0</v>
      </c>
      <c r="AI149" s="29">
        <f t="shared" si="36"/>
        <v>0</v>
      </c>
      <c r="AK149" s="110" t="str">
        <f>CONCATENATE($A$133," #3")</f>
        <v>Domingo #3</v>
      </c>
      <c r="AL149" s="4">
        <v>13</v>
      </c>
      <c r="AM149" s="23">
        <f>N133</f>
        <v>0</v>
      </c>
      <c r="AN149" s="23">
        <f t="shared" si="37"/>
        <v>0</v>
      </c>
      <c r="AO149" s="29">
        <f t="shared" si="38"/>
        <v>0</v>
      </c>
    </row>
    <row r="150" spans="1:41" x14ac:dyDescent="0.25">
      <c r="A150" s="110" t="str">
        <f>CONCATENATE($A$127," #2")</f>
        <v>Lunes #2</v>
      </c>
      <c r="B150" s="4">
        <v>14</v>
      </c>
      <c r="C150" s="23">
        <f>O127</f>
        <v>0</v>
      </c>
      <c r="D150" s="23">
        <f t="shared" si="39"/>
        <v>0</v>
      </c>
      <c r="E150" s="29">
        <f t="shared" si="40"/>
        <v>0</v>
      </c>
      <c r="G150" s="110" t="str">
        <f>CONCATENATE($A$128," #2")</f>
        <v>Martes #2</v>
      </c>
      <c r="H150" s="4">
        <v>14</v>
      </c>
      <c r="I150" s="23">
        <f>O128</f>
        <v>0</v>
      </c>
      <c r="J150" s="23">
        <f t="shared" si="27"/>
        <v>0</v>
      </c>
      <c r="K150" s="29">
        <f t="shared" si="28"/>
        <v>0</v>
      </c>
      <c r="M150" s="110" t="str">
        <f>CONCATENATE($A$129," #2")</f>
        <v>Miércoles #2</v>
      </c>
      <c r="N150" s="4">
        <v>14</v>
      </c>
      <c r="O150" s="23">
        <f>O129</f>
        <v>0</v>
      </c>
      <c r="P150" s="23">
        <f t="shared" si="29"/>
        <v>0</v>
      </c>
      <c r="Q150" s="29">
        <f t="shared" si="30"/>
        <v>0</v>
      </c>
      <c r="S150" s="110" t="str">
        <f>CONCATENATE($A$130," #2")</f>
        <v>Jueves #2</v>
      </c>
      <c r="T150" s="4">
        <v>14</v>
      </c>
      <c r="U150" s="23">
        <f>O130</f>
        <v>0</v>
      </c>
      <c r="V150" s="23">
        <f t="shared" si="41"/>
        <v>0</v>
      </c>
      <c r="W150" s="29">
        <f t="shared" si="42"/>
        <v>0</v>
      </c>
      <c r="Y150" s="110" t="str">
        <f>CONCATENATE($A$131," #2")</f>
        <v>Viernes #2</v>
      </c>
      <c r="Z150" s="4">
        <v>14</v>
      </c>
      <c r="AA150" s="23">
        <f>O131</f>
        <v>0</v>
      </c>
      <c r="AB150" s="23">
        <f t="shared" si="43"/>
        <v>0</v>
      </c>
      <c r="AC150" s="29">
        <f t="shared" si="44"/>
        <v>0</v>
      </c>
      <c r="AE150" s="110" t="str">
        <f>CONCATENATE($A$132," #2")</f>
        <v>Sábado #2</v>
      </c>
      <c r="AF150" s="4">
        <v>14</v>
      </c>
      <c r="AG150" s="23">
        <f>O132</f>
        <v>0</v>
      </c>
      <c r="AH150" s="23">
        <f t="shared" si="35"/>
        <v>0</v>
      </c>
      <c r="AI150" s="29">
        <f t="shared" si="36"/>
        <v>0</v>
      </c>
      <c r="AK150" s="110" t="str">
        <f>CONCATENATE($A$133," #2")</f>
        <v>Domingo #2</v>
      </c>
      <c r="AL150" s="4">
        <v>14</v>
      </c>
      <c r="AM150" s="23">
        <f>O133</f>
        <v>0</v>
      </c>
      <c r="AN150" s="23">
        <f t="shared" si="37"/>
        <v>0</v>
      </c>
      <c r="AO150" s="29">
        <f t="shared" si="38"/>
        <v>0</v>
      </c>
    </row>
    <row r="151" spans="1:41" ht="15.75" thickBot="1" x14ac:dyDescent="0.3">
      <c r="A151" s="110" t="str">
        <f>CONCATENATE($A$127," #1")</f>
        <v>Lunes #1</v>
      </c>
      <c r="B151" s="4">
        <v>15</v>
      </c>
      <c r="C151" s="23">
        <f>P127</f>
        <v>0</v>
      </c>
      <c r="D151" s="23">
        <f t="shared" si="39"/>
        <v>0</v>
      </c>
      <c r="E151" s="29">
        <f t="shared" si="40"/>
        <v>0</v>
      </c>
      <c r="G151" s="110" t="str">
        <f>CONCATENATE($A$128," #1")</f>
        <v>Martes #1</v>
      </c>
      <c r="H151" s="4">
        <v>15</v>
      </c>
      <c r="I151" s="23">
        <f>P128</f>
        <v>0</v>
      </c>
      <c r="J151" s="23">
        <f t="shared" si="27"/>
        <v>0</v>
      </c>
      <c r="K151" s="29">
        <f t="shared" si="28"/>
        <v>0</v>
      </c>
      <c r="M151" s="110" t="str">
        <f>CONCATENATE($A$129," #1")</f>
        <v>Miércoles #1</v>
      </c>
      <c r="N151" s="4">
        <v>15</v>
      </c>
      <c r="O151" s="23">
        <f>P129</f>
        <v>0</v>
      </c>
      <c r="P151" s="23">
        <f t="shared" si="29"/>
        <v>0</v>
      </c>
      <c r="Q151" s="29">
        <f t="shared" si="30"/>
        <v>0</v>
      </c>
      <c r="S151" s="110" t="str">
        <f>CONCATENATE($A$130," #1")</f>
        <v>Jueves #1</v>
      </c>
      <c r="T151" s="4">
        <v>15</v>
      </c>
      <c r="U151" s="23">
        <f>P130</f>
        <v>0</v>
      </c>
      <c r="V151" s="23">
        <f t="shared" si="41"/>
        <v>0</v>
      </c>
      <c r="W151" s="29">
        <f t="shared" si="42"/>
        <v>0</v>
      </c>
      <c r="Y151" s="110" t="str">
        <f>CONCATENATE($A$131," #1")</f>
        <v>Viernes #1</v>
      </c>
      <c r="Z151" s="4">
        <v>15</v>
      </c>
      <c r="AA151" s="23">
        <f>P131</f>
        <v>0</v>
      </c>
      <c r="AB151" s="23">
        <f t="shared" si="43"/>
        <v>0</v>
      </c>
      <c r="AC151" s="29">
        <f t="shared" si="44"/>
        <v>0</v>
      </c>
      <c r="AE151" s="110" t="str">
        <f>CONCATENATE($A$132," #1")</f>
        <v>Sábado #1</v>
      </c>
      <c r="AF151" s="4">
        <v>15</v>
      </c>
      <c r="AG151" s="23">
        <f>P132</f>
        <v>0</v>
      </c>
      <c r="AH151" s="23">
        <f t="shared" si="35"/>
        <v>0</v>
      </c>
      <c r="AI151" s="29">
        <f t="shared" si="36"/>
        <v>0</v>
      </c>
      <c r="AK151" s="110" t="str">
        <f>CONCATENATE($A$133," #1")</f>
        <v>Domingo #1</v>
      </c>
      <c r="AL151" s="4">
        <v>15</v>
      </c>
      <c r="AM151" s="23">
        <f>P133</f>
        <v>0</v>
      </c>
      <c r="AN151" s="23">
        <f t="shared" si="37"/>
        <v>0</v>
      </c>
      <c r="AO151" s="29">
        <f t="shared" si="38"/>
        <v>0</v>
      </c>
    </row>
    <row r="152" spans="1:41" ht="15.75" thickBot="1" x14ac:dyDescent="0.3">
      <c r="A152" s="111"/>
      <c r="B152" s="46">
        <f>SUM(B137:B151)</f>
        <v>120</v>
      </c>
      <c r="C152" s="46">
        <f>SUM(C137:C151)</f>
        <v>0</v>
      </c>
      <c r="D152" s="46">
        <f>SUM(D137:D151)</f>
        <v>0</v>
      </c>
      <c r="E152" s="47">
        <f>SUM(E137:E151)</f>
        <v>0</v>
      </c>
      <c r="G152" s="111"/>
      <c r="H152" s="46">
        <f>SUM(H137:H151)</f>
        <v>120</v>
      </c>
      <c r="I152" s="46">
        <f t="shared" ref="I152:K152" si="45">SUM(I137:I151)</f>
        <v>0</v>
      </c>
      <c r="J152" s="46">
        <f t="shared" si="45"/>
        <v>0</v>
      </c>
      <c r="K152" s="47">
        <f t="shared" si="45"/>
        <v>0</v>
      </c>
      <c r="M152" s="111"/>
      <c r="N152" s="46">
        <f>SUM(N137:N151)</f>
        <v>120</v>
      </c>
      <c r="O152" s="46">
        <f t="shared" ref="O152:Q152" si="46">SUM(O137:O151)</f>
        <v>0</v>
      </c>
      <c r="P152" s="46">
        <f t="shared" si="46"/>
        <v>0</v>
      </c>
      <c r="Q152" s="47">
        <f t="shared" si="46"/>
        <v>0</v>
      </c>
      <c r="S152" s="111"/>
      <c r="T152" s="46">
        <f>SUM(T137:T151)</f>
        <v>120</v>
      </c>
      <c r="U152" s="46">
        <f t="shared" ref="U152:W152" si="47">SUM(U137:U151)</f>
        <v>0</v>
      </c>
      <c r="V152" s="46">
        <f t="shared" si="47"/>
        <v>0</v>
      </c>
      <c r="W152" s="47">
        <f t="shared" si="47"/>
        <v>0</v>
      </c>
      <c r="Y152" s="111"/>
      <c r="Z152" s="46">
        <f>SUM(Z137:Z151)</f>
        <v>120</v>
      </c>
      <c r="AA152" s="46">
        <f t="shared" ref="AA152:AC152" si="48">SUM(AA137:AA151)</f>
        <v>0</v>
      </c>
      <c r="AB152" s="46">
        <f t="shared" si="48"/>
        <v>0</v>
      </c>
      <c r="AC152" s="47">
        <f t="shared" si="48"/>
        <v>0</v>
      </c>
      <c r="AE152" s="111"/>
      <c r="AF152" s="46">
        <f>SUM(AF137:AF151)</f>
        <v>120</v>
      </c>
      <c r="AG152" s="46">
        <f t="shared" ref="AG152:AI152" si="49">SUM(AG137:AG151)</f>
        <v>0</v>
      </c>
      <c r="AH152" s="46">
        <f t="shared" si="49"/>
        <v>0</v>
      </c>
      <c r="AI152" s="47">
        <f t="shared" si="49"/>
        <v>0</v>
      </c>
      <c r="AK152" s="111"/>
      <c r="AL152" s="46">
        <f>SUM(AL137:AL151)</f>
        <v>120</v>
      </c>
      <c r="AM152" s="46">
        <f t="shared" ref="AM152:AO152" si="50">SUM(AM137:AM151)</f>
        <v>0</v>
      </c>
      <c r="AN152" s="46">
        <f t="shared" si="50"/>
        <v>0</v>
      </c>
      <c r="AO152" s="47">
        <f t="shared" si="50"/>
        <v>0</v>
      </c>
    </row>
    <row r="153" spans="1:41" ht="15.75" thickTop="1" x14ac:dyDescent="0.25"/>
    <row r="154" spans="1:41" ht="15.75" thickBot="1" x14ac:dyDescent="0.3"/>
    <row r="155" spans="1:41" ht="15.75" thickBot="1" x14ac:dyDescent="0.3">
      <c r="A155" s="65" t="s">
        <v>4</v>
      </c>
      <c r="B155" s="44">
        <f>COUNTA(A137:A151)</f>
        <v>15</v>
      </c>
      <c r="G155" s="65" t="s">
        <v>4</v>
      </c>
      <c r="H155" s="44">
        <f>COUNTA(G137:G151)</f>
        <v>15</v>
      </c>
      <c r="M155" s="65" t="s">
        <v>4</v>
      </c>
      <c r="N155" s="44">
        <f>COUNTA(M137:M151)</f>
        <v>15</v>
      </c>
      <c r="S155" s="65" t="s">
        <v>4</v>
      </c>
      <c r="T155" s="44">
        <f>COUNTA(S137:S151)</f>
        <v>15</v>
      </c>
      <c r="Y155" s="65" t="s">
        <v>4</v>
      </c>
      <c r="Z155" s="44">
        <f>COUNTA(Y137:Y151)</f>
        <v>15</v>
      </c>
      <c r="AE155" s="65" t="s">
        <v>4</v>
      </c>
      <c r="AF155" s="44">
        <f>COUNTA(AE137:AE151)</f>
        <v>15</v>
      </c>
      <c r="AK155" s="65" t="s">
        <v>4</v>
      </c>
      <c r="AL155" s="44">
        <f>COUNTA(AK137:AK151)</f>
        <v>15</v>
      </c>
    </row>
    <row r="156" spans="1:41" ht="15.75" thickBot="1" x14ac:dyDescent="0.3">
      <c r="A156" s="22"/>
      <c r="B156" s="22"/>
      <c r="G156" s="22"/>
      <c r="H156" s="22"/>
      <c r="M156" s="22"/>
      <c r="N156" s="22"/>
      <c r="S156" s="22"/>
      <c r="T156" s="22"/>
      <c r="Y156" s="22"/>
      <c r="Z156" s="22"/>
      <c r="AE156" s="22"/>
      <c r="AF156" s="22"/>
      <c r="AK156" s="22"/>
      <c r="AL156" s="22"/>
    </row>
    <row r="157" spans="1:41" x14ac:dyDescent="0.25">
      <c r="A157" s="66" t="s">
        <v>6</v>
      </c>
      <c r="B157" s="49">
        <f>((C152-(B158*B152))/B155)</f>
        <v>0</v>
      </c>
      <c r="G157" s="66" t="s">
        <v>6</v>
      </c>
      <c r="H157" s="49">
        <f>((I152-(H158*H152))/H155)</f>
        <v>0</v>
      </c>
      <c r="M157" s="66" t="s">
        <v>6</v>
      </c>
      <c r="N157" s="49">
        <f>((O152-(N158*N152))/N155)</f>
        <v>0</v>
      </c>
      <c r="S157" s="66" t="s">
        <v>6</v>
      </c>
      <c r="T157" s="49">
        <f>((U152-(T158*T152))/T155)</f>
        <v>0</v>
      </c>
      <c r="Y157" s="66" t="s">
        <v>6</v>
      </c>
      <c r="Z157" s="49">
        <f>((AA152-(Z158*Z152))/Z155)</f>
        <v>0</v>
      </c>
      <c r="AE157" s="66" t="s">
        <v>6</v>
      </c>
      <c r="AF157" s="49">
        <f>((AG152-(AF158*AF152))/AF155)</f>
        <v>0</v>
      </c>
      <c r="AK157" s="66" t="s">
        <v>6</v>
      </c>
      <c r="AL157" s="49">
        <f>((AM152-(AL158*AL152))/AL155)</f>
        <v>0</v>
      </c>
    </row>
    <row r="158" spans="1:41" ht="15.75" thickBot="1" x14ac:dyDescent="0.3">
      <c r="A158" s="67" t="s">
        <v>7</v>
      </c>
      <c r="B158" s="112">
        <f>((B155*(E152))-(B152*C152))/((B155*D152)-(B152^2))</f>
        <v>0</v>
      </c>
      <c r="G158" s="67" t="s">
        <v>7</v>
      </c>
      <c r="H158" s="112">
        <f>((H155*(K152))-(H152*I152))/((H155*J152)-(H152^2))</f>
        <v>0</v>
      </c>
      <c r="M158" s="67" t="s">
        <v>7</v>
      </c>
      <c r="N158" s="112">
        <f>((N155*(Q152))-(N152*O152))/((N155*P152)-(N152^2))</f>
        <v>0</v>
      </c>
      <c r="S158" s="67" t="s">
        <v>7</v>
      </c>
      <c r="T158" s="112">
        <f>((T155*(W152))-(T152*U152))/((T155*V152)-(T152^2))</f>
        <v>0</v>
      </c>
      <c r="Y158" s="67" t="s">
        <v>7</v>
      </c>
      <c r="Z158" s="112">
        <f>((Z155*(AC152))-(Z152*AA152))/((Z155*AB152)-(Z152^2))</f>
        <v>0</v>
      </c>
      <c r="AE158" s="67" t="s">
        <v>7</v>
      </c>
      <c r="AF158" s="112">
        <f>((AF155*(AI152))-(AF152*AG152))/((AF155*AH152)-(AF152^2))</f>
        <v>0</v>
      </c>
      <c r="AK158" s="67" t="s">
        <v>7</v>
      </c>
      <c r="AL158" s="112">
        <f>((AL155*(AO152))-(AL152*AM152))/((AL155*AN152)-(AL152^2))</f>
        <v>0</v>
      </c>
    </row>
    <row r="159" spans="1:41" ht="15.75" thickBot="1" x14ac:dyDescent="0.3">
      <c r="A159" s="22"/>
      <c r="B159" s="22"/>
      <c r="G159" s="22"/>
      <c r="H159" s="22"/>
      <c r="M159" s="22"/>
      <c r="N159" s="22"/>
      <c r="S159" s="22"/>
      <c r="T159" s="22"/>
      <c r="Y159" s="22"/>
      <c r="Z159" s="22"/>
      <c r="AE159" s="22"/>
      <c r="AF159" s="22"/>
      <c r="AK159" s="22"/>
      <c r="AL159" s="22"/>
    </row>
    <row r="160" spans="1:41" x14ac:dyDescent="0.25">
      <c r="A160" s="66" t="s">
        <v>11</v>
      </c>
      <c r="B160" s="68">
        <v>7</v>
      </c>
      <c r="C160" s="199">
        <v>8</v>
      </c>
      <c r="D160" s="69">
        <v>9</v>
      </c>
      <c r="G160" s="66" t="s">
        <v>11</v>
      </c>
      <c r="H160" s="68">
        <v>7</v>
      </c>
      <c r="I160" s="197">
        <v>8</v>
      </c>
      <c r="J160" s="69">
        <v>9</v>
      </c>
      <c r="M160" s="66" t="s">
        <v>11</v>
      </c>
      <c r="N160" s="68">
        <v>7</v>
      </c>
      <c r="O160" s="197">
        <v>8</v>
      </c>
      <c r="P160" s="69">
        <v>9</v>
      </c>
      <c r="S160" s="66" t="s">
        <v>11</v>
      </c>
      <c r="T160" s="68">
        <v>7</v>
      </c>
      <c r="U160" s="197">
        <v>8</v>
      </c>
      <c r="V160" s="69">
        <v>9</v>
      </c>
      <c r="Y160" s="66" t="s">
        <v>11</v>
      </c>
      <c r="Z160" s="68">
        <v>7</v>
      </c>
      <c r="AA160" s="197">
        <v>8</v>
      </c>
      <c r="AB160" s="69">
        <v>9</v>
      </c>
      <c r="AE160" s="66" t="s">
        <v>11</v>
      </c>
      <c r="AF160" s="68">
        <v>7</v>
      </c>
      <c r="AG160" s="197">
        <v>8</v>
      </c>
      <c r="AH160" s="69">
        <v>9</v>
      </c>
      <c r="AK160" s="66" t="s">
        <v>11</v>
      </c>
      <c r="AL160" s="68">
        <v>7</v>
      </c>
      <c r="AM160" s="197">
        <v>8</v>
      </c>
      <c r="AN160" s="69">
        <v>9</v>
      </c>
    </row>
    <row r="161" spans="1:40" ht="15.75" thickBot="1" x14ac:dyDescent="0.3">
      <c r="A161" s="45" t="s">
        <v>5</v>
      </c>
      <c r="B161" s="52">
        <f>B157+(B158*B160)</f>
        <v>0</v>
      </c>
      <c r="C161" s="200">
        <f>B157+(B158*C160)</f>
        <v>0</v>
      </c>
      <c r="D161" s="51">
        <f>B157+(B158*D160)</f>
        <v>0</v>
      </c>
      <c r="G161" s="45" t="s">
        <v>5</v>
      </c>
      <c r="H161" s="52">
        <f>H157+(H158*H160)</f>
        <v>0</v>
      </c>
      <c r="I161" s="198">
        <f>H157+(H158*I160)</f>
        <v>0</v>
      </c>
      <c r="J161" s="51">
        <f>H157+(H158*J160)</f>
        <v>0</v>
      </c>
      <c r="M161" s="45" t="s">
        <v>5</v>
      </c>
      <c r="N161" s="52">
        <f>N157+(N158*N160)</f>
        <v>0</v>
      </c>
      <c r="O161" s="198">
        <f>N157+(N158*O160)</f>
        <v>0</v>
      </c>
      <c r="P161" s="51">
        <f>N157+(N158*P160)</f>
        <v>0</v>
      </c>
      <c r="S161" s="45" t="s">
        <v>5</v>
      </c>
      <c r="T161" s="52">
        <f>T157+(T158*T160)</f>
        <v>0</v>
      </c>
      <c r="U161" s="198">
        <f>T157+(T158*U160)</f>
        <v>0</v>
      </c>
      <c r="V161" s="51">
        <f>T157+(T158*V160)</f>
        <v>0</v>
      </c>
      <c r="Y161" s="45" t="s">
        <v>5</v>
      </c>
      <c r="Z161" s="52">
        <f>Z157+(Z158*Z160)</f>
        <v>0</v>
      </c>
      <c r="AA161" s="198">
        <f>Z157+(Z158*AA160)</f>
        <v>0</v>
      </c>
      <c r="AB161" s="51">
        <f>Z157+(Z158*AB160)</f>
        <v>0</v>
      </c>
      <c r="AE161" s="45" t="s">
        <v>5</v>
      </c>
      <c r="AF161" s="52">
        <f>AF157+(AF158*AF160)</f>
        <v>0</v>
      </c>
      <c r="AG161" s="198">
        <f>AF157+(AF158*AG160)</f>
        <v>0</v>
      </c>
      <c r="AH161" s="51">
        <f>AF157+(AF158*AH160)</f>
        <v>0</v>
      </c>
      <c r="AK161" s="45" t="s">
        <v>5</v>
      </c>
      <c r="AL161" s="52">
        <f>AL157+(AL158*AL160)</f>
        <v>0</v>
      </c>
      <c r="AM161" s="198">
        <f>AL157+(AL158*AM160)</f>
        <v>0</v>
      </c>
      <c r="AN161" s="51">
        <f>AL157+(AL158*AN160)</f>
        <v>0</v>
      </c>
    </row>
    <row r="170" spans="1:40" ht="19.5" thickBot="1" x14ac:dyDescent="0.35">
      <c r="A170" s="53" t="str">
        <f>UPPER(D17)</f>
        <v>PRODUCTO 2</v>
      </c>
      <c r="B170" s="105"/>
      <c r="C170" s="106" t="s">
        <v>28</v>
      </c>
      <c r="Q170" s="100" t="s">
        <v>17</v>
      </c>
    </row>
    <row r="171" spans="1:40" ht="16.5" thickBot="1" x14ac:dyDescent="0.3">
      <c r="A171" s="117" t="s">
        <v>0</v>
      </c>
      <c r="B171" s="102" t="s">
        <v>61</v>
      </c>
      <c r="C171" s="102" t="s">
        <v>62</v>
      </c>
      <c r="D171" s="102" t="s">
        <v>63</v>
      </c>
      <c r="E171" s="102" t="s">
        <v>64</v>
      </c>
      <c r="F171" s="102" t="s">
        <v>65</v>
      </c>
      <c r="G171" s="102" t="s">
        <v>66</v>
      </c>
      <c r="H171" s="102" t="s">
        <v>67</v>
      </c>
      <c r="I171" s="102" t="s">
        <v>68</v>
      </c>
      <c r="J171" s="102" t="s">
        <v>69</v>
      </c>
      <c r="K171" s="102" t="s">
        <v>44</v>
      </c>
      <c r="L171" s="102" t="s">
        <v>40</v>
      </c>
      <c r="M171" s="102" t="s">
        <v>39</v>
      </c>
      <c r="N171" s="102" t="s">
        <v>38</v>
      </c>
      <c r="O171" s="102" t="s">
        <v>37</v>
      </c>
      <c r="P171" s="103" t="s">
        <v>36</v>
      </c>
      <c r="Q171" s="115" t="s">
        <v>41</v>
      </c>
      <c r="R171" s="202" t="s">
        <v>42</v>
      </c>
      <c r="S171" s="116" t="s">
        <v>60</v>
      </c>
    </row>
    <row r="172" spans="1:40" x14ac:dyDescent="0.25">
      <c r="A172" s="28" t="s">
        <v>29</v>
      </c>
      <c r="B172" s="23">
        <f t="shared" ref="B172:B178" si="51">D18</f>
        <v>0</v>
      </c>
      <c r="C172" s="23">
        <f t="shared" ref="C172:C178" si="52">D25</f>
        <v>0</v>
      </c>
      <c r="D172" s="23">
        <f t="shared" ref="D172:D178" si="53">D32</f>
        <v>0</v>
      </c>
      <c r="E172" s="23">
        <f t="shared" ref="E172:E178" si="54">D39</f>
        <v>0</v>
      </c>
      <c r="F172" s="23">
        <f t="shared" ref="F172:F178" si="55">D46</f>
        <v>0</v>
      </c>
      <c r="G172" s="23">
        <f t="shared" ref="G172:G178" si="56">D53</f>
        <v>0</v>
      </c>
      <c r="H172" s="23">
        <f t="shared" ref="H172:H178" si="57">D60</f>
        <v>0</v>
      </c>
      <c r="I172" s="23">
        <f t="shared" ref="I172:I178" si="58">D67</f>
        <v>0</v>
      </c>
      <c r="J172" s="23">
        <f t="shared" ref="J172:J178" si="59">D74</f>
        <v>0</v>
      </c>
      <c r="K172" s="23">
        <f t="shared" ref="K172:K178" si="60">D81</f>
        <v>0</v>
      </c>
      <c r="L172" s="23">
        <f t="shared" ref="L172:L178" si="61">D88</f>
        <v>0</v>
      </c>
      <c r="M172" s="23">
        <f t="shared" ref="M172:M178" si="62">D95</f>
        <v>0</v>
      </c>
      <c r="N172" s="23">
        <f t="shared" ref="N172:N178" si="63">D102</f>
        <v>0</v>
      </c>
      <c r="O172" s="23">
        <f t="shared" ref="O172:O178" si="64">D109</f>
        <v>0</v>
      </c>
      <c r="P172" s="23">
        <f t="shared" ref="P172:P178" si="65">D116</f>
        <v>0</v>
      </c>
      <c r="Q172" s="107">
        <f>B206</f>
        <v>0</v>
      </c>
      <c r="R172" s="162">
        <f>C206</f>
        <v>0</v>
      </c>
      <c r="S172" s="108">
        <f>D206</f>
        <v>0</v>
      </c>
    </row>
    <row r="173" spans="1:40" x14ac:dyDescent="0.25">
      <c r="A173" s="28" t="s">
        <v>30</v>
      </c>
      <c r="B173" s="23">
        <f t="shared" si="51"/>
        <v>0</v>
      </c>
      <c r="C173" s="23">
        <f t="shared" si="52"/>
        <v>0</v>
      </c>
      <c r="D173" s="23">
        <f t="shared" si="53"/>
        <v>0</v>
      </c>
      <c r="E173" s="23">
        <f t="shared" si="54"/>
        <v>0</v>
      </c>
      <c r="F173" s="23">
        <f t="shared" si="55"/>
        <v>0</v>
      </c>
      <c r="G173" s="23">
        <f t="shared" si="56"/>
        <v>0</v>
      </c>
      <c r="H173" s="23">
        <f t="shared" si="57"/>
        <v>0</v>
      </c>
      <c r="I173" s="23">
        <f t="shared" si="58"/>
        <v>0</v>
      </c>
      <c r="J173" s="23">
        <f t="shared" si="59"/>
        <v>0</v>
      </c>
      <c r="K173" s="23">
        <f t="shared" si="60"/>
        <v>0</v>
      </c>
      <c r="L173" s="23">
        <f t="shared" si="61"/>
        <v>0</v>
      </c>
      <c r="M173" s="23">
        <f t="shared" si="62"/>
        <v>0</v>
      </c>
      <c r="N173" s="23">
        <f t="shared" si="63"/>
        <v>0</v>
      </c>
      <c r="O173" s="23">
        <f t="shared" si="64"/>
        <v>0</v>
      </c>
      <c r="P173" s="23">
        <f t="shared" si="65"/>
        <v>0</v>
      </c>
      <c r="Q173" s="107">
        <f>H206</f>
        <v>0</v>
      </c>
      <c r="R173" s="162">
        <f>I206</f>
        <v>0</v>
      </c>
      <c r="S173" s="108">
        <f>J206</f>
        <v>0</v>
      </c>
    </row>
    <row r="174" spans="1:40" x14ac:dyDescent="0.25">
      <c r="A174" s="28" t="s">
        <v>31</v>
      </c>
      <c r="B174" s="23">
        <f t="shared" si="51"/>
        <v>0</v>
      </c>
      <c r="C174" s="23">
        <f t="shared" si="52"/>
        <v>0</v>
      </c>
      <c r="D174" s="23">
        <f t="shared" si="53"/>
        <v>0</v>
      </c>
      <c r="E174" s="23">
        <f t="shared" si="54"/>
        <v>0</v>
      </c>
      <c r="F174" s="23">
        <f t="shared" si="55"/>
        <v>0</v>
      </c>
      <c r="G174" s="23">
        <f t="shared" si="56"/>
        <v>0</v>
      </c>
      <c r="H174" s="23">
        <f t="shared" si="57"/>
        <v>0</v>
      </c>
      <c r="I174" s="23">
        <f t="shared" si="58"/>
        <v>0</v>
      </c>
      <c r="J174" s="23">
        <f t="shared" si="59"/>
        <v>0</v>
      </c>
      <c r="K174" s="23">
        <f t="shared" si="60"/>
        <v>0</v>
      </c>
      <c r="L174" s="23">
        <f t="shared" si="61"/>
        <v>0</v>
      </c>
      <c r="M174" s="23">
        <f t="shared" si="62"/>
        <v>0</v>
      </c>
      <c r="N174" s="23">
        <f t="shared" si="63"/>
        <v>0</v>
      </c>
      <c r="O174" s="23">
        <f t="shared" si="64"/>
        <v>0</v>
      </c>
      <c r="P174" s="23">
        <f t="shared" si="65"/>
        <v>0</v>
      </c>
      <c r="Q174" s="107">
        <f>N206</f>
        <v>0</v>
      </c>
      <c r="R174" s="162">
        <f>O206</f>
        <v>0</v>
      </c>
      <c r="S174" s="108">
        <f>P206</f>
        <v>0</v>
      </c>
    </row>
    <row r="175" spans="1:40" x14ac:dyDescent="0.25">
      <c r="A175" s="28" t="s">
        <v>32</v>
      </c>
      <c r="B175" s="23">
        <f t="shared" si="51"/>
        <v>0</v>
      </c>
      <c r="C175" s="23">
        <f t="shared" si="52"/>
        <v>0</v>
      </c>
      <c r="D175" s="23">
        <f t="shared" si="53"/>
        <v>0</v>
      </c>
      <c r="E175" s="23">
        <f t="shared" si="54"/>
        <v>0</v>
      </c>
      <c r="F175" s="23">
        <f t="shared" si="55"/>
        <v>0</v>
      </c>
      <c r="G175" s="23">
        <f t="shared" si="56"/>
        <v>0</v>
      </c>
      <c r="H175" s="23">
        <f t="shared" si="57"/>
        <v>0</v>
      </c>
      <c r="I175" s="23">
        <f t="shared" si="58"/>
        <v>0</v>
      </c>
      <c r="J175" s="23">
        <f t="shared" si="59"/>
        <v>0</v>
      </c>
      <c r="K175" s="23">
        <f t="shared" si="60"/>
        <v>0</v>
      </c>
      <c r="L175" s="23">
        <f t="shared" si="61"/>
        <v>0</v>
      </c>
      <c r="M175" s="23">
        <f t="shared" si="62"/>
        <v>0</v>
      </c>
      <c r="N175" s="23">
        <f t="shared" si="63"/>
        <v>0</v>
      </c>
      <c r="O175" s="23">
        <f t="shared" si="64"/>
        <v>0</v>
      </c>
      <c r="P175" s="23">
        <f t="shared" si="65"/>
        <v>0</v>
      </c>
      <c r="Q175" s="107">
        <f>T206</f>
        <v>0</v>
      </c>
      <c r="R175" s="162">
        <f>U206</f>
        <v>0</v>
      </c>
      <c r="S175" s="108">
        <f>V206</f>
        <v>0</v>
      </c>
    </row>
    <row r="176" spans="1:40" x14ac:dyDescent="0.25">
      <c r="A176" s="28" t="s">
        <v>33</v>
      </c>
      <c r="B176" s="23">
        <f t="shared" si="51"/>
        <v>0</v>
      </c>
      <c r="C176" s="23">
        <f t="shared" si="52"/>
        <v>0</v>
      </c>
      <c r="D176" s="23">
        <f t="shared" si="53"/>
        <v>0</v>
      </c>
      <c r="E176" s="23">
        <f t="shared" si="54"/>
        <v>0</v>
      </c>
      <c r="F176" s="23">
        <f t="shared" si="55"/>
        <v>0</v>
      </c>
      <c r="G176" s="23">
        <f t="shared" si="56"/>
        <v>0</v>
      </c>
      <c r="H176" s="23">
        <f t="shared" si="57"/>
        <v>0</v>
      </c>
      <c r="I176" s="23">
        <f t="shared" si="58"/>
        <v>0</v>
      </c>
      <c r="J176" s="23">
        <f t="shared" si="59"/>
        <v>0</v>
      </c>
      <c r="K176" s="23">
        <f t="shared" si="60"/>
        <v>0</v>
      </c>
      <c r="L176" s="23">
        <f t="shared" si="61"/>
        <v>0</v>
      </c>
      <c r="M176" s="23">
        <f t="shared" si="62"/>
        <v>0</v>
      </c>
      <c r="N176" s="23">
        <f t="shared" si="63"/>
        <v>0</v>
      </c>
      <c r="O176" s="23">
        <f t="shared" si="64"/>
        <v>0</v>
      </c>
      <c r="P176" s="23">
        <f t="shared" si="65"/>
        <v>0</v>
      </c>
      <c r="Q176" s="107">
        <f>Z206</f>
        <v>0</v>
      </c>
      <c r="R176" s="162">
        <f>AA206</f>
        <v>0</v>
      </c>
      <c r="S176" s="108">
        <f>AB206</f>
        <v>0</v>
      </c>
    </row>
    <row r="177" spans="1:41" x14ac:dyDescent="0.25">
      <c r="A177" s="28" t="s">
        <v>34</v>
      </c>
      <c r="B177" s="23">
        <f t="shared" si="51"/>
        <v>0</v>
      </c>
      <c r="C177" s="23">
        <f t="shared" si="52"/>
        <v>0</v>
      </c>
      <c r="D177" s="23">
        <f t="shared" si="53"/>
        <v>0</v>
      </c>
      <c r="E177" s="23">
        <f t="shared" si="54"/>
        <v>0</v>
      </c>
      <c r="F177" s="23">
        <f t="shared" si="55"/>
        <v>0</v>
      </c>
      <c r="G177" s="23">
        <f t="shared" si="56"/>
        <v>0</v>
      </c>
      <c r="H177" s="23">
        <f t="shared" si="57"/>
        <v>0</v>
      </c>
      <c r="I177" s="23">
        <f t="shared" si="58"/>
        <v>0</v>
      </c>
      <c r="J177" s="23">
        <f t="shared" si="59"/>
        <v>0</v>
      </c>
      <c r="K177" s="23">
        <f t="shared" si="60"/>
        <v>0</v>
      </c>
      <c r="L177" s="23">
        <f t="shared" si="61"/>
        <v>0</v>
      </c>
      <c r="M177" s="23">
        <f t="shared" si="62"/>
        <v>0</v>
      </c>
      <c r="N177" s="23">
        <f t="shared" si="63"/>
        <v>0</v>
      </c>
      <c r="O177" s="23">
        <f t="shared" si="64"/>
        <v>0</v>
      </c>
      <c r="P177" s="23">
        <f t="shared" si="65"/>
        <v>0</v>
      </c>
      <c r="Q177" s="107">
        <f>AF206</f>
        <v>0</v>
      </c>
      <c r="R177" s="162">
        <f>AG206</f>
        <v>0</v>
      </c>
      <c r="S177" s="108">
        <f>AH206</f>
        <v>0</v>
      </c>
    </row>
    <row r="178" spans="1:41" ht="15.75" thickBot="1" x14ac:dyDescent="0.3">
      <c r="A178" s="24" t="s">
        <v>35</v>
      </c>
      <c r="B178" s="26">
        <f t="shared" si="51"/>
        <v>0</v>
      </c>
      <c r="C178" s="26">
        <f t="shared" si="52"/>
        <v>0</v>
      </c>
      <c r="D178" s="26">
        <f t="shared" si="53"/>
        <v>0</v>
      </c>
      <c r="E178" s="26">
        <f t="shared" si="54"/>
        <v>0</v>
      </c>
      <c r="F178" s="26">
        <f t="shared" si="55"/>
        <v>0</v>
      </c>
      <c r="G178" s="26">
        <f t="shared" si="56"/>
        <v>0</v>
      </c>
      <c r="H178" s="26">
        <f t="shared" si="57"/>
        <v>0</v>
      </c>
      <c r="I178" s="26">
        <f t="shared" si="58"/>
        <v>0</v>
      </c>
      <c r="J178" s="26">
        <f t="shared" si="59"/>
        <v>0</v>
      </c>
      <c r="K178" s="26">
        <f t="shared" si="60"/>
        <v>0</v>
      </c>
      <c r="L178" s="26">
        <f t="shared" si="61"/>
        <v>0</v>
      </c>
      <c r="M178" s="26">
        <f t="shared" si="62"/>
        <v>0</v>
      </c>
      <c r="N178" s="26">
        <f t="shared" si="63"/>
        <v>0</v>
      </c>
      <c r="O178" s="26">
        <f t="shared" si="64"/>
        <v>0</v>
      </c>
      <c r="P178" s="30">
        <f t="shared" si="65"/>
        <v>0</v>
      </c>
      <c r="Q178" s="113">
        <f>AL206</f>
        <v>0</v>
      </c>
      <c r="R178" s="163">
        <f>AM206</f>
        <v>0</v>
      </c>
      <c r="S178" s="114">
        <f>AN206</f>
        <v>0</v>
      </c>
    </row>
    <row r="180" spans="1:41" ht="15.75" thickBot="1" x14ac:dyDescent="0.3"/>
    <row r="181" spans="1:41" ht="17.25" customHeight="1" thickBot="1" x14ac:dyDescent="0.3">
      <c r="A181" s="118" t="s">
        <v>0</v>
      </c>
      <c r="B181" s="119" t="s">
        <v>43</v>
      </c>
      <c r="C181" s="119" t="s">
        <v>1</v>
      </c>
      <c r="D181" s="119" t="s">
        <v>2</v>
      </c>
      <c r="E181" s="120" t="s">
        <v>3</v>
      </c>
      <c r="G181" s="118" t="s">
        <v>0</v>
      </c>
      <c r="H181" s="119" t="s">
        <v>43</v>
      </c>
      <c r="I181" s="119" t="s">
        <v>1</v>
      </c>
      <c r="J181" s="119" t="s">
        <v>2</v>
      </c>
      <c r="K181" s="120" t="s">
        <v>3</v>
      </c>
      <c r="M181" s="118" t="s">
        <v>0</v>
      </c>
      <c r="N181" s="119" t="s">
        <v>43</v>
      </c>
      <c r="O181" s="119" t="s">
        <v>1</v>
      </c>
      <c r="P181" s="119" t="s">
        <v>2</v>
      </c>
      <c r="Q181" s="120" t="s">
        <v>3</v>
      </c>
      <c r="S181" s="118" t="s">
        <v>0</v>
      </c>
      <c r="T181" s="119" t="s">
        <v>43</v>
      </c>
      <c r="U181" s="119" t="s">
        <v>1</v>
      </c>
      <c r="V181" s="119" t="s">
        <v>2</v>
      </c>
      <c r="W181" s="120" t="s">
        <v>3</v>
      </c>
      <c r="Y181" s="118" t="s">
        <v>0</v>
      </c>
      <c r="Z181" s="119" t="s">
        <v>43</v>
      </c>
      <c r="AA181" s="119" t="s">
        <v>1</v>
      </c>
      <c r="AB181" s="119" t="s">
        <v>2</v>
      </c>
      <c r="AC181" s="120" t="s">
        <v>3</v>
      </c>
      <c r="AE181" s="118" t="s">
        <v>0</v>
      </c>
      <c r="AF181" s="119" t="s">
        <v>43</v>
      </c>
      <c r="AG181" s="119" t="s">
        <v>1</v>
      </c>
      <c r="AH181" s="119" t="s">
        <v>2</v>
      </c>
      <c r="AI181" s="120" t="s">
        <v>3</v>
      </c>
      <c r="AK181" s="118" t="s">
        <v>0</v>
      </c>
      <c r="AL181" s="119" t="s">
        <v>43</v>
      </c>
      <c r="AM181" s="119" t="s">
        <v>1</v>
      </c>
      <c r="AN181" s="119" t="s">
        <v>2</v>
      </c>
      <c r="AO181" s="120" t="s">
        <v>3</v>
      </c>
    </row>
    <row r="182" spans="1:41" ht="17.25" customHeight="1" x14ac:dyDescent="0.25">
      <c r="A182" s="110" t="str">
        <f>CONCATENATE($A$127," #15")</f>
        <v>Lunes #15</v>
      </c>
      <c r="B182" s="4">
        <v>1</v>
      </c>
      <c r="C182" s="23">
        <f>B172</f>
        <v>0</v>
      </c>
      <c r="D182" s="23">
        <f t="shared" ref="D182:D190" si="66">C182^2</f>
        <v>0</v>
      </c>
      <c r="E182" s="29">
        <f t="shared" ref="E182:E190" si="67">B182*C182</f>
        <v>0</v>
      </c>
      <c r="G182" s="110" t="str">
        <f>CONCATENATE($A$128," #15")</f>
        <v>Martes #15</v>
      </c>
      <c r="H182" s="4">
        <v>1</v>
      </c>
      <c r="I182" s="23">
        <f>B173</f>
        <v>0</v>
      </c>
      <c r="J182" s="23">
        <f t="shared" ref="J182:J196" si="68">I182^2</f>
        <v>0</v>
      </c>
      <c r="K182" s="29">
        <f t="shared" ref="K182:K196" si="69">H182*I182</f>
        <v>0</v>
      </c>
      <c r="M182" s="110" t="str">
        <f>CONCATENATE($A$129," #15")</f>
        <v>Miércoles #15</v>
      </c>
      <c r="N182" s="4">
        <v>1</v>
      </c>
      <c r="O182" s="201">
        <f>B174</f>
        <v>0</v>
      </c>
      <c r="P182" s="23">
        <f t="shared" ref="P182:P196" si="70">O182^2</f>
        <v>0</v>
      </c>
      <c r="Q182" s="29">
        <f t="shared" ref="Q182:Q196" si="71">N182*O182</f>
        <v>0</v>
      </c>
      <c r="S182" s="110" t="str">
        <f>CONCATENATE($A$130," #15")</f>
        <v>Jueves #15</v>
      </c>
      <c r="T182" s="4">
        <v>1</v>
      </c>
      <c r="U182" s="201">
        <f>B175</f>
        <v>0</v>
      </c>
      <c r="V182" s="201">
        <f t="shared" ref="V182:V190" si="72">U182^2</f>
        <v>0</v>
      </c>
      <c r="W182" s="29">
        <f t="shared" ref="W182:W190" si="73">T182*U182</f>
        <v>0</v>
      </c>
      <c r="Y182" s="110" t="str">
        <f>CONCATENATE($A$131," #15")</f>
        <v>Viernes #15</v>
      </c>
      <c r="Z182" s="4">
        <v>1</v>
      </c>
      <c r="AA182" s="201">
        <f>B176</f>
        <v>0</v>
      </c>
      <c r="AB182" s="23">
        <f t="shared" ref="AB182:AB190" si="74">AA182^2</f>
        <v>0</v>
      </c>
      <c r="AC182" s="29">
        <f t="shared" ref="AC182:AC190" si="75">Z182*AA182</f>
        <v>0</v>
      </c>
      <c r="AE182" s="110" t="str">
        <f>CONCATENATE($A$132," #15")</f>
        <v>Sábado #15</v>
      </c>
      <c r="AF182" s="4">
        <v>1</v>
      </c>
      <c r="AG182" s="201">
        <f>B177</f>
        <v>0</v>
      </c>
      <c r="AH182" s="23">
        <f t="shared" ref="AH182:AH196" si="76">AG182^2</f>
        <v>0</v>
      </c>
      <c r="AI182" s="29">
        <f t="shared" ref="AI182:AI196" si="77">AF182*AG182</f>
        <v>0</v>
      </c>
      <c r="AK182" s="110" t="str">
        <f>CONCATENATE($A$133," #15")</f>
        <v>Domingo #15</v>
      </c>
      <c r="AL182" s="4">
        <v>1</v>
      </c>
      <c r="AM182" s="201">
        <f>B178</f>
        <v>0</v>
      </c>
      <c r="AN182" s="23">
        <f t="shared" ref="AN182:AN196" si="78">AM182^2</f>
        <v>0</v>
      </c>
      <c r="AO182" s="29">
        <f t="shared" ref="AO182:AO196" si="79">AL182*AM182</f>
        <v>0</v>
      </c>
    </row>
    <row r="183" spans="1:41" ht="17.25" customHeight="1" x14ac:dyDescent="0.25">
      <c r="A183" s="110" t="str">
        <f>CONCATENATE($A$127," #14")</f>
        <v>Lunes #14</v>
      </c>
      <c r="B183" s="4">
        <v>2</v>
      </c>
      <c r="C183" s="23">
        <f>C172</f>
        <v>0</v>
      </c>
      <c r="D183" s="23">
        <f t="shared" si="66"/>
        <v>0</v>
      </c>
      <c r="E183" s="29">
        <f t="shared" si="67"/>
        <v>0</v>
      </c>
      <c r="G183" s="110" t="str">
        <f>CONCATENATE($A$128," #14")</f>
        <v>Martes #14</v>
      </c>
      <c r="H183" s="4">
        <v>2</v>
      </c>
      <c r="I183" s="23">
        <f>C173</f>
        <v>0</v>
      </c>
      <c r="J183" s="23">
        <f t="shared" si="68"/>
        <v>0</v>
      </c>
      <c r="K183" s="29">
        <f t="shared" si="69"/>
        <v>0</v>
      </c>
      <c r="M183" s="110" t="str">
        <f>CONCATENATE($A$129," #14")</f>
        <v>Miércoles #14</v>
      </c>
      <c r="N183" s="4">
        <v>2</v>
      </c>
      <c r="O183" s="201">
        <f>C174</f>
        <v>0</v>
      </c>
      <c r="P183" s="23">
        <f t="shared" si="70"/>
        <v>0</v>
      </c>
      <c r="Q183" s="29">
        <f t="shared" si="71"/>
        <v>0</v>
      </c>
      <c r="S183" s="110" t="str">
        <f>CONCATENATE($A$130," #14")</f>
        <v>Jueves #14</v>
      </c>
      <c r="T183" s="4">
        <v>2</v>
      </c>
      <c r="U183" s="201">
        <f>C175</f>
        <v>0</v>
      </c>
      <c r="V183" s="201">
        <f t="shared" si="72"/>
        <v>0</v>
      </c>
      <c r="W183" s="29">
        <f t="shared" si="73"/>
        <v>0</v>
      </c>
      <c r="Y183" s="110" t="str">
        <f>CONCATENATE($A$131," #14")</f>
        <v>Viernes #14</v>
      </c>
      <c r="Z183" s="4">
        <v>2</v>
      </c>
      <c r="AA183" s="201">
        <f>C176</f>
        <v>0</v>
      </c>
      <c r="AB183" s="23">
        <f t="shared" si="74"/>
        <v>0</v>
      </c>
      <c r="AC183" s="29">
        <f t="shared" si="75"/>
        <v>0</v>
      </c>
      <c r="AE183" s="110" t="str">
        <f>CONCATENATE($A$132," #14")</f>
        <v>Sábado #14</v>
      </c>
      <c r="AF183" s="4">
        <v>2</v>
      </c>
      <c r="AG183" s="201">
        <f>C177</f>
        <v>0</v>
      </c>
      <c r="AH183" s="23">
        <f t="shared" si="76"/>
        <v>0</v>
      </c>
      <c r="AI183" s="29">
        <f t="shared" si="77"/>
        <v>0</v>
      </c>
      <c r="AK183" s="110" t="str">
        <f>CONCATENATE($A$133," #14")</f>
        <v>Domingo #14</v>
      </c>
      <c r="AL183" s="4">
        <v>2</v>
      </c>
      <c r="AM183" s="201">
        <f>C178</f>
        <v>0</v>
      </c>
      <c r="AN183" s="23">
        <f t="shared" si="78"/>
        <v>0</v>
      </c>
      <c r="AO183" s="29">
        <f t="shared" si="79"/>
        <v>0</v>
      </c>
    </row>
    <row r="184" spans="1:41" ht="17.25" customHeight="1" x14ac:dyDescent="0.25">
      <c r="A184" s="110" t="str">
        <f>CONCATENATE($A$127," #13")</f>
        <v>Lunes #13</v>
      </c>
      <c r="B184" s="4">
        <v>3</v>
      </c>
      <c r="C184" s="23">
        <f>D172</f>
        <v>0</v>
      </c>
      <c r="D184" s="23">
        <f t="shared" si="66"/>
        <v>0</v>
      </c>
      <c r="E184" s="29">
        <f t="shared" si="67"/>
        <v>0</v>
      </c>
      <c r="G184" s="110" t="str">
        <f>CONCATENATE($A$128," #13")</f>
        <v>Martes #13</v>
      </c>
      <c r="H184" s="4">
        <v>3</v>
      </c>
      <c r="I184" s="23">
        <f>D173</f>
        <v>0</v>
      </c>
      <c r="J184" s="23">
        <f t="shared" si="68"/>
        <v>0</v>
      </c>
      <c r="K184" s="29">
        <f t="shared" si="69"/>
        <v>0</v>
      </c>
      <c r="M184" s="110" t="str">
        <f>CONCATENATE($A$129," #13")</f>
        <v>Miércoles #13</v>
      </c>
      <c r="N184" s="4">
        <v>3</v>
      </c>
      <c r="O184" s="201">
        <f>D174</f>
        <v>0</v>
      </c>
      <c r="P184" s="23">
        <f t="shared" si="70"/>
        <v>0</v>
      </c>
      <c r="Q184" s="29">
        <f t="shared" si="71"/>
        <v>0</v>
      </c>
      <c r="S184" s="110" t="str">
        <f>CONCATENATE($A$130," #13")</f>
        <v>Jueves #13</v>
      </c>
      <c r="T184" s="4">
        <v>3</v>
      </c>
      <c r="U184" s="201">
        <f>D175</f>
        <v>0</v>
      </c>
      <c r="V184" s="201">
        <f t="shared" si="72"/>
        <v>0</v>
      </c>
      <c r="W184" s="29">
        <f t="shared" si="73"/>
        <v>0</v>
      </c>
      <c r="Y184" s="110" t="str">
        <f>CONCATENATE($A$131," #13")</f>
        <v>Viernes #13</v>
      </c>
      <c r="Z184" s="4">
        <v>3</v>
      </c>
      <c r="AA184" s="201">
        <f>D176</f>
        <v>0</v>
      </c>
      <c r="AB184" s="23">
        <f t="shared" si="74"/>
        <v>0</v>
      </c>
      <c r="AC184" s="29">
        <f t="shared" si="75"/>
        <v>0</v>
      </c>
      <c r="AE184" s="110" t="str">
        <f>CONCATENATE($A$132," #13")</f>
        <v>Sábado #13</v>
      </c>
      <c r="AF184" s="4">
        <v>3</v>
      </c>
      <c r="AG184" s="201">
        <f>D177</f>
        <v>0</v>
      </c>
      <c r="AH184" s="23">
        <f t="shared" si="76"/>
        <v>0</v>
      </c>
      <c r="AI184" s="29">
        <f t="shared" si="77"/>
        <v>0</v>
      </c>
      <c r="AK184" s="110" t="str">
        <f>CONCATENATE($A$133," #13")</f>
        <v>Domingo #13</v>
      </c>
      <c r="AL184" s="4">
        <v>3</v>
      </c>
      <c r="AM184" s="201">
        <f>D178</f>
        <v>0</v>
      </c>
      <c r="AN184" s="23">
        <f t="shared" si="78"/>
        <v>0</v>
      </c>
      <c r="AO184" s="29">
        <f t="shared" si="79"/>
        <v>0</v>
      </c>
    </row>
    <row r="185" spans="1:41" ht="17.25" customHeight="1" x14ac:dyDescent="0.25">
      <c r="A185" s="110" t="str">
        <f>CONCATENATE($A$127," #12")</f>
        <v>Lunes #12</v>
      </c>
      <c r="B185" s="4">
        <v>4</v>
      </c>
      <c r="C185" s="23">
        <f>E172</f>
        <v>0</v>
      </c>
      <c r="D185" s="23">
        <f t="shared" si="66"/>
        <v>0</v>
      </c>
      <c r="E185" s="29">
        <f t="shared" si="67"/>
        <v>0</v>
      </c>
      <c r="G185" s="110" t="str">
        <f>CONCATENATE($A$128," #12")</f>
        <v>Martes #12</v>
      </c>
      <c r="H185" s="4">
        <v>4</v>
      </c>
      <c r="I185" s="23">
        <f>E173</f>
        <v>0</v>
      </c>
      <c r="J185" s="23">
        <f t="shared" si="68"/>
        <v>0</v>
      </c>
      <c r="K185" s="29">
        <f t="shared" si="69"/>
        <v>0</v>
      </c>
      <c r="M185" s="110" t="str">
        <f>CONCATENATE($A$129," #12")</f>
        <v>Miércoles #12</v>
      </c>
      <c r="N185" s="4">
        <v>4</v>
      </c>
      <c r="O185" s="201">
        <f>E174</f>
        <v>0</v>
      </c>
      <c r="P185" s="23">
        <f t="shared" si="70"/>
        <v>0</v>
      </c>
      <c r="Q185" s="29">
        <f t="shared" si="71"/>
        <v>0</v>
      </c>
      <c r="S185" s="110" t="str">
        <f>CONCATENATE($A$130," #12")</f>
        <v>Jueves #12</v>
      </c>
      <c r="T185" s="4">
        <v>4</v>
      </c>
      <c r="U185" s="201">
        <f>E175</f>
        <v>0</v>
      </c>
      <c r="V185" s="201">
        <f t="shared" si="72"/>
        <v>0</v>
      </c>
      <c r="W185" s="29">
        <f t="shared" si="73"/>
        <v>0</v>
      </c>
      <c r="Y185" s="110" t="str">
        <f>CONCATENATE($A$131," #12")</f>
        <v>Viernes #12</v>
      </c>
      <c r="Z185" s="4">
        <v>4</v>
      </c>
      <c r="AA185" s="201">
        <f>E176</f>
        <v>0</v>
      </c>
      <c r="AB185" s="23">
        <f t="shared" si="74"/>
        <v>0</v>
      </c>
      <c r="AC185" s="29">
        <f t="shared" si="75"/>
        <v>0</v>
      </c>
      <c r="AE185" s="110" t="str">
        <f>CONCATENATE($A$132," #12")</f>
        <v>Sábado #12</v>
      </c>
      <c r="AF185" s="4">
        <v>4</v>
      </c>
      <c r="AG185" s="201">
        <f>E177</f>
        <v>0</v>
      </c>
      <c r="AH185" s="23">
        <f t="shared" si="76"/>
        <v>0</v>
      </c>
      <c r="AI185" s="29">
        <f t="shared" si="77"/>
        <v>0</v>
      </c>
      <c r="AK185" s="110" t="str">
        <f>CONCATENATE($A$133," #12")</f>
        <v>Domingo #12</v>
      </c>
      <c r="AL185" s="4">
        <v>4</v>
      </c>
      <c r="AM185" s="201">
        <f>E178</f>
        <v>0</v>
      </c>
      <c r="AN185" s="23">
        <f t="shared" si="78"/>
        <v>0</v>
      </c>
      <c r="AO185" s="29">
        <f t="shared" si="79"/>
        <v>0</v>
      </c>
    </row>
    <row r="186" spans="1:41" ht="17.25" customHeight="1" x14ac:dyDescent="0.25">
      <c r="A186" s="110" t="str">
        <f>CONCATENATE($A$127," #11")</f>
        <v>Lunes #11</v>
      </c>
      <c r="B186" s="4">
        <v>5</v>
      </c>
      <c r="C186" s="23">
        <f>F172</f>
        <v>0</v>
      </c>
      <c r="D186" s="23">
        <f t="shared" si="66"/>
        <v>0</v>
      </c>
      <c r="E186" s="29">
        <f t="shared" si="67"/>
        <v>0</v>
      </c>
      <c r="G186" s="110" t="str">
        <f>CONCATENATE($A$128," #11")</f>
        <v>Martes #11</v>
      </c>
      <c r="H186" s="4">
        <v>5</v>
      </c>
      <c r="I186" s="23">
        <f>F173</f>
        <v>0</v>
      </c>
      <c r="J186" s="23">
        <f t="shared" si="68"/>
        <v>0</v>
      </c>
      <c r="K186" s="29">
        <f t="shared" si="69"/>
        <v>0</v>
      </c>
      <c r="M186" s="110" t="str">
        <f>CONCATENATE($A$129," #11")</f>
        <v>Miércoles #11</v>
      </c>
      <c r="N186" s="4">
        <v>5</v>
      </c>
      <c r="O186" s="201">
        <f>F174</f>
        <v>0</v>
      </c>
      <c r="P186" s="23">
        <f t="shared" si="70"/>
        <v>0</v>
      </c>
      <c r="Q186" s="29">
        <f t="shared" si="71"/>
        <v>0</v>
      </c>
      <c r="S186" s="110" t="str">
        <f>CONCATENATE($A$130," #11")</f>
        <v>Jueves #11</v>
      </c>
      <c r="T186" s="4">
        <v>5</v>
      </c>
      <c r="U186" s="201">
        <f>F175</f>
        <v>0</v>
      </c>
      <c r="V186" s="201">
        <f t="shared" si="72"/>
        <v>0</v>
      </c>
      <c r="W186" s="29">
        <f t="shared" si="73"/>
        <v>0</v>
      </c>
      <c r="Y186" s="110" t="str">
        <f>CONCATENATE($A$131," #11")</f>
        <v>Viernes #11</v>
      </c>
      <c r="Z186" s="4">
        <v>5</v>
      </c>
      <c r="AA186" s="201">
        <f>F176</f>
        <v>0</v>
      </c>
      <c r="AB186" s="23">
        <f t="shared" si="74"/>
        <v>0</v>
      </c>
      <c r="AC186" s="29">
        <f t="shared" si="75"/>
        <v>0</v>
      </c>
      <c r="AE186" s="110" t="str">
        <f>CONCATENATE($A$132," #11")</f>
        <v>Sábado #11</v>
      </c>
      <c r="AF186" s="4">
        <v>5</v>
      </c>
      <c r="AG186" s="201">
        <f>F177</f>
        <v>0</v>
      </c>
      <c r="AH186" s="23">
        <f t="shared" si="76"/>
        <v>0</v>
      </c>
      <c r="AI186" s="29">
        <f t="shared" si="77"/>
        <v>0</v>
      </c>
      <c r="AK186" s="110" t="str">
        <f>CONCATENATE($A$133," #11")</f>
        <v>Domingo #11</v>
      </c>
      <c r="AL186" s="4">
        <v>5</v>
      </c>
      <c r="AM186" s="201">
        <f>F178</f>
        <v>0</v>
      </c>
      <c r="AN186" s="23">
        <f t="shared" si="78"/>
        <v>0</v>
      </c>
      <c r="AO186" s="29">
        <f t="shared" si="79"/>
        <v>0</v>
      </c>
    </row>
    <row r="187" spans="1:41" ht="17.25" customHeight="1" x14ac:dyDescent="0.25">
      <c r="A187" s="110" t="str">
        <f>CONCATENATE($A$127," #10")</f>
        <v>Lunes #10</v>
      </c>
      <c r="B187" s="4">
        <v>6</v>
      </c>
      <c r="C187" s="23">
        <f>G172</f>
        <v>0</v>
      </c>
      <c r="D187" s="23">
        <f t="shared" si="66"/>
        <v>0</v>
      </c>
      <c r="E187" s="29">
        <f t="shared" si="67"/>
        <v>0</v>
      </c>
      <c r="G187" s="110" t="str">
        <f>CONCATENATE($A$128," #10")</f>
        <v>Martes #10</v>
      </c>
      <c r="H187" s="4">
        <v>6</v>
      </c>
      <c r="I187" s="23">
        <f>G173</f>
        <v>0</v>
      </c>
      <c r="J187" s="23">
        <f t="shared" si="68"/>
        <v>0</v>
      </c>
      <c r="K187" s="29">
        <f t="shared" si="69"/>
        <v>0</v>
      </c>
      <c r="M187" s="110" t="str">
        <f>CONCATENATE($A$129," #10")</f>
        <v>Miércoles #10</v>
      </c>
      <c r="N187" s="4">
        <v>6</v>
      </c>
      <c r="O187" s="201">
        <f>G174</f>
        <v>0</v>
      </c>
      <c r="P187" s="23">
        <f t="shared" si="70"/>
        <v>0</v>
      </c>
      <c r="Q187" s="29">
        <f t="shared" si="71"/>
        <v>0</v>
      </c>
      <c r="S187" s="110" t="str">
        <f>CONCATENATE($A$130," #10")</f>
        <v>Jueves #10</v>
      </c>
      <c r="T187" s="4">
        <v>6</v>
      </c>
      <c r="U187" s="201">
        <f>G175</f>
        <v>0</v>
      </c>
      <c r="V187" s="201">
        <f t="shared" si="72"/>
        <v>0</v>
      </c>
      <c r="W187" s="29">
        <f t="shared" si="73"/>
        <v>0</v>
      </c>
      <c r="Y187" s="110" t="str">
        <f>CONCATENATE($A$131," #10")</f>
        <v>Viernes #10</v>
      </c>
      <c r="Z187" s="4">
        <v>6</v>
      </c>
      <c r="AA187" s="201">
        <f>G176</f>
        <v>0</v>
      </c>
      <c r="AB187" s="23">
        <f t="shared" si="74"/>
        <v>0</v>
      </c>
      <c r="AC187" s="29">
        <f t="shared" si="75"/>
        <v>0</v>
      </c>
      <c r="AE187" s="110" t="str">
        <f>CONCATENATE($A$132," #10")</f>
        <v>Sábado #10</v>
      </c>
      <c r="AF187" s="4">
        <v>6</v>
      </c>
      <c r="AG187" s="201">
        <f>G177</f>
        <v>0</v>
      </c>
      <c r="AH187" s="23">
        <f t="shared" si="76"/>
        <v>0</v>
      </c>
      <c r="AI187" s="29">
        <f t="shared" si="77"/>
        <v>0</v>
      </c>
      <c r="AK187" s="110" t="str">
        <f>CONCATENATE($A$133," #10")</f>
        <v>Domingo #10</v>
      </c>
      <c r="AL187" s="4">
        <v>6</v>
      </c>
      <c r="AM187" s="201">
        <f>G178</f>
        <v>0</v>
      </c>
      <c r="AN187" s="23">
        <f t="shared" si="78"/>
        <v>0</v>
      </c>
      <c r="AO187" s="29">
        <f t="shared" si="79"/>
        <v>0</v>
      </c>
    </row>
    <row r="188" spans="1:41" ht="17.25" customHeight="1" x14ac:dyDescent="0.25">
      <c r="A188" s="110" t="str">
        <f>CONCATENATE($A$127," #9")</f>
        <v>Lunes #9</v>
      </c>
      <c r="B188" s="4">
        <v>7</v>
      </c>
      <c r="C188" s="23">
        <f>H172</f>
        <v>0</v>
      </c>
      <c r="D188" s="23">
        <f t="shared" si="66"/>
        <v>0</v>
      </c>
      <c r="E188" s="29">
        <f t="shared" si="67"/>
        <v>0</v>
      </c>
      <c r="G188" s="110" t="str">
        <f>CONCATENATE($A$128," #9")</f>
        <v>Martes #9</v>
      </c>
      <c r="H188" s="4">
        <v>7</v>
      </c>
      <c r="I188" s="23">
        <f>H173</f>
        <v>0</v>
      </c>
      <c r="J188" s="23">
        <f t="shared" si="68"/>
        <v>0</v>
      </c>
      <c r="K188" s="29">
        <f t="shared" si="69"/>
        <v>0</v>
      </c>
      <c r="M188" s="110" t="str">
        <f>CONCATENATE($A$129," #9")</f>
        <v>Miércoles #9</v>
      </c>
      <c r="N188" s="4">
        <v>7</v>
      </c>
      <c r="O188" s="201">
        <f>H174</f>
        <v>0</v>
      </c>
      <c r="P188" s="23">
        <f t="shared" si="70"/>
        <v>0</v>
      </c>
      <c r="Q188" s="29">
        <f t="shared" si="71"/>
        <v>0</v>
      </c>
      <c r="S188" s="110" t="str">
        <f>CONCATENATE($A$130," #9")</f>
        <v>Jueves #9</v>
      </c>
      <c r="T188" s="4">
        <v>7</v>
      </c>
      <c r="U188" s="201">
        <f>H175</f>
        <v>0</v>
      </c>
      <c r="V188" s="201">
        <f t="shared" si="72"/>
        <v>0</v>
      </c>
      <c r="W188" s="29">
        <f t="shared" si="73"/>
        <v>0</v>
      </c>
      <c r="Y188" s="110" t="str">
        <f>CONCATENATE($A$131," #9")</f>
        <v>Viernes #9</v>
      </c>
      <c r="Z188" s="4">
        <v>7</v>
      </c>
      <c r="AA188" s="201">
        <f>H176</f>
        <v>0</v>
      </c>
      <c r="AB188" s="23">
        <f t="shared" si="74"/>
        <v>0</v>
      </c>
      <c r="AC188" s="29">
        <f t="shared" si="75"/>
        <v>0</v>
      </c>
      <c r="AE188" s="110" t="str">
        <f>CONCATENATE($A$132," #9")</f>
        <v>Sábado #9</v>
      </c>
      <c r="AF188" s="4">
        <v>7</v>
      </c>
      <c r="AG188" s="201">
        <f>H177</f>
        <v>0</v>
      </c>
      <c r="AH188" s="23">
        <f t="shared" si="76"/>
        <v>0</v>
      </c>
      <c r="AI188" s="29">
        <f t="shared" si="77"/>
        <v>0</v>
      </c>
      <c r="AK188" s="110" t="str">
        <f>CONCATENATE($A$133," #9")</f>
        <v>Domingo #9</v>
      </c>
      <c r="AL188" s="4">
        <v>7</v>
      </c>
      <c r="AM188" s="201">
        <f>H178</f>
        <v>0</v>
      </c>
      <c r="AN188" s="23">
        <f t="shared" si="78"/>
        <v>0</v>
      </c>
      <c r="AO188" s="29">
        <f t="shared" si="79"/>
        <v>0</v>
      </c>
    </row>
    <row r="189" spans="1:41" ht="17.25" customHeight="1" x14ac:dyDescent="0.25">
      <c r="A189" s="110" t="str">
        <f>CONCATENATE($A$127," #8")</f>
        <v>Lunes #8</v>
      </c>
      <c r="B189" s="4">
        <v>8</v>
      </c>
      <c r="C189" s="23">
        <f>I172</f>
        <v>0</v>
      </c>
      <c r="D189" s="23">
        <f t="shared" si="66"/>
        <v>0</v>
      </c>
      <c r="E189" s="29">
        <f t="shared" si="67"/>
        <v>0</v>
      </c>
      <c r="G189" s="110" t="str">
        <f>CONCATENATE($A$128," #8")</f>
        <v>Martes #8</v>
      </c>
      <c r="H189" s="4">
        <v>8</v>
      </c>
      <c r="I189" s="23">
        <f>I173</f>
        <v>0</v>
      </c>
      <c r="J189" s="23">
        <f t="shared" si="68"/>
        <v>0</v>
      </c>
      <c r="K189" s="29">
        <f t="shared" si="69"/>
        <v>0</v>
      </c>
      <c r="M189" s="110" t="str">
        <f>CONCATENATE($A$129," #8")</f>
        <v>Miércoles #8</v>
      </c>
      <c r="N189" s="4">
        <v>8</v>
      </c>
      <c r="O189" s="201">
        <f>I174</f>
        <v>0</v>
      </c>
      <c r="P189" s="23">
        <f t="shared" si="70"/>
        <v>0</v>
      </c>
      <c r="Q189" s="29">
        <f t="shared" si="71"/>
        <v>0</v>
      </c>
      <c r="S189" s="110" t="str">
        <f>CONCATENATE($A$130," #8")</f>
        <v>Jueves #8</v>
      </c>
      <c r="T189" s="4">
        <v>8</v>
      </c>
      <c r="U189" s="201">
        <f>I175</f>
        <v>0</v>
      </c>
      <c r="V189" s="201">
        <f t="shared" si="72"/>
        <v>0</v>
      </c>
      <c r="W189" s="29">
        <f t="shared" si="73"/>
        <v>0</v>
      </c>
      <c r="Y189" s="110" t="str">
        <f>CONCATENATE($A$131," #8")</f>
        <v>Viernes #8</v>
      </c>
      <c r="Z189" s="4">
        <v>8</v>
      </c>
      <c r="AA189" s="201">
        <f>I176</f>
        <v>0</v>
      </c>
      <c r="AB189" s="23">
        <f t="shared" si="74"/>
        <v>0</v>
      </c>
      <c r="AC189" s="29">
        <f t="shared" si="75"/>
        <v>0</v>
      </c>
      <c r="AE189" s="110" t="str">
        <f>CONCATENATE($A$132," #8")</f>
        <v>Sábado #8</v>
      </c>
      <c r="AF189" s="4">
        <v>8</v>
      </c>
      <c r="AG189" s="201">
        <f>I177</f>
        <v>0</v>
      </c>
      <c r="AH189" s="23">
        <f t="shared" si="76"/>
        <v>0</v>
      </c>
      <c r="AI189" s="29">
        <f t="shared" si="77"/>
        <v>0</v>
      </c>
      <c r="AK189" s="110" t="str">
        <f>CONCATENATE($A$133," #8")</f>
        <v>Domingo #8</v>
      </c>
      <c r="AL189" s="4">
        <v>8</v>
      </c>
      <c r="AM189" s="201">
        <f>I178</f>
        <v>0</v>
      </c>
      <c r="AN189" s="23">
        <f t="shared" si="78"/>
        <v>0</v>
      </c>
      <c r="AO189" s="29">
        <f t="shared" si="79"/>
        <v>0</v>
      </c>
    </row>
    <row r="190" spans="1:41" ht="17.25" customHeight="1" x14ac:dyDescent="0.25">
      <c r="A190" s="110" t="str">
        <f>CONCATENATE($A$127," #7")</f>
        <v>Lunes #7</v>
      </c>
      <c r="B190" s="4">
        <v>9</v>
      </c>
      <c r="C190" s="23">
        <f>J172</f>
        <v>0</v>
      </c>
      <c r="D190" s="23">
        <f t="shared" si="66"/>
        <v>0</v>
      </c>
      <c r="E190" s="29">
        <f t="shared" si="67"/>
        <v>0</v>
      </c>
      <c r="G190" s="110" t="str">
        <f>CONCATENATE($A$128," #7")</f>
        <v>Martes #7</v>
      </c>
      <c r="H190" s="4">
        <v>9</v>
      </c>
      <c r="I190" s="23">
        <f>J173</f>
        <v>0</v>
      </c>
      <c r="J190" s="23">
        <f t="shared" si="68"/>
        <v>0</v>
      </c>
      <c r="K190" s="29">
        <f t="shared" si="69"/>
        <v>0</v>
      </c>
      <c r="M190" s="110" t="str">
        <f>CONCATENATE($A$129," #7")</f>
        <v>Miércoles #7</v>
      </c>
      <c r="N190" s="4">
        <v>9</v>
      </c>
      <c r="O190" s="201">
        <f>J174</f>
        <v>0</v>
      </c>
      <c r="P190" s="23">
        <f t="shared" si="70"/>
        <v>0</v>
      </c>
      <c r="Q190" s="29">
        <f t="shared" si="71"/>
        <v>0</v>
      </c>
      <c r="S190" s="110" t="str">
        <f>CONCATENATE($A$130," #7")</f>
        <v>Jueves #7</v>
      </c>
      <c r="T190" s="4">
        <v>9</v>
      </c>
      <c r="U190" s="201">
        <f>J175</f>
        <v>0</v>
      </c>
      <c r="V190" s="201">
        <f t="shared" si="72"/>
        <v>0</v>
      </c>
      <c r="W190" s="29">
        <f t="shared" si="73"/>
        <v>0</v>
      </c>
      <c r="Y190" s="110" t="str">
        <f>CONCATENATE($A$131," #7")</f>
        <v>Viernes #7</v>
      </c>
      <c r="Z190" s="4">
        <v>9</v>
      </c>
      <c r="AA190" s="201">
        <f>J176</f>
        <v>0</v>
      </c>
      <c r="AB190" s="23">
        <f t="shared" si="74"/>
        <v>0</v>
      </c>
      <c r="AC190" s="29">
        <f t="shared" si="75"/>
        <v>0</v>
      </c>
      <c r="AE190" s="110" t="str">
        <f>CONCATENATE($A$132," #7")</f>
        <v>Sábado #7</v>
      </c>
      <c r="AF190" s="4">
        <v>9</v>
      </c>
      <c r="AG190" s="201">
        <f>J177</f>
        <v>0</v>
      </c>
      <c r="AH190" s="23">
        <f t="shared" si="76"/>
        <v>0</v>
      </c>
      <c r="AI190" s="29">
        <f t="shared" si="77"/>
        <v>0</v>
      </c>
      <c r="AK190" s="110" t="str">
        <f>CONCATENATE($A$133," #7")</f>
        <v>Domingo #7</v>
      </c>
      <c r="AL190" s="4">
        <v>9</v>
      </c>
      <c r="AM190" s="201">
        <f>J178</f>
        <v>0</v>
      </c>
      <c r="AN190" s="23">
        <f t="shared" si="78"/>
        <v>0</v>
      </c>
      <c r="AO190" s="29">
        <f t="shared" si="79"/>
        <v>0</v>
      </c>
    </row>
    <row r="191" spans="1:41" x14ac:dyDescent="0.25">
      <c r="A191" s="110" t="str">
        <f>CONCATENATE($A$127," #6")</f>
        <v>Lunes #6</v>
      </c>
      <c r="B191" s="4">
        <v>10</v>
      </c>
      <c r="C191" s="23">
        <f>K172</f>
        <v>0</v>
      </c>
      <c r="D191" s="23">
        <f>C191^2</f>
        <v>0</v>
      </c>
      <c r="E191" s="29">
        <f>B191*C191</f>
        <v>0</v>
      </c>
      <c r="G191" s="110" t="str">
        <f>CONCATENATE($A$128," #6")</f>
        <v>Martes #6</v>
      </c>
      <c r="H191" s="4">
        <v>10</v>
      </c>
      <c r="I191" s="23">
        <f>K173</f>
        <v>0</v>
      </c>
      <c r="J191" s="23">
        <f t="shared" si="68"/>
        <v>0</v>
      </c>
      <c r="K191" s="29">
        <f t="shared" si="69"/>
        <v>0</v>
      </c>
      <c r="M191" s="110" t="str">
        <f>CONCATENATE($A$129," #6")</f>
        <v>Miércoles #6</v>
      </c>
      <c r="N191" s="4">
        <v>10</v>
      </c>
      <c r="O191" s="201">
        <f>K174</f>
        <v>0</v>
      </c>
      <c r="P191" s="23">
        <f t="shared" si="70"/>
        <v>0</v>
      </c>
      <c r="Q191" s="29">
        <f t="shared" si="71"/>
        <v>0</v>
      </c>
      <c r="S191" s="110" t="str">
        <f>CONCATENATE($A$130," #6")</f>
        <v>Jueves #6</v>
      </c>
      <c r="T191" s="4">
        <v>10</v>
      </c>
      <c r="U191" s="201">
        <f>K175</f>
        <v>0</v>
      </c>
      <c r="V191" s="201">
        <f>U191^2</f>
        <v>0</v>
      </c>
      <c r="W191" s="29">
        <f>T191*U191</f>
        <v>0</v>
      </c>
      <c r="Y191" s="110" t="str">
        <f>CONCATENATE($A$131," #6")</f>
        <v>Viernes #6</v>
      </c>
      <c r="Z191" s="4">
        <v>10</v>
      </c>
      <c r="AA191" s="201">
        <f>K176</f>
        <v>0</v>
      </c>
      <c r="AB191" s="23">
        <f>AA191^2</f>
        <v>0</v>
      </c>
      <c r="AC191" s="29">
        <f>Z191*AA191</f>
        <v>0</v>
      </c>
      <c r="AE191" s="110" t="str">
        <f>CONCATENATE($A$132," #6")</f>
        <v>Sábado #6</v>
      </c>
      <c r="AF191" s="4">
        <v>10</v>
      </c>
      <c r="AG191" s="201">
        <f>K177</f>
        <v>0</v>
      </c>
      <c r="AH191" s="23">
        <f t="shared" si="76"/>
        <v>0</v>
      </c>
      <c r="AI191" s="29">
        <f t="shared" si="77"/>
        <v>0</v>
      </c>
      <c r="AK191" s="110" t="str">
        <f>CONCATENATE($A$133," #6")</f>
        <v>Domingo #6</v>
      </c>
      <c r="AL191" s="4">
        <v>10</v>
      </c>
      <c r="AM191" s="201">
        <f>K178</f>
        <v>0</v>
      </c>
      <c r="AN191" s="23">
        <f t="shared" si="78"/>
        <v>0</v>
      </c>
      <c r="AO191" s="29">
        <f t="shared" si="79"/>
        <v>0</v>
      </c>
    </row>
    <row r="192" spans="1:41" x14ac:dyDescent="0.25">
      <c r="A192" s="110" t="str">
        <f>CONCATENATE($A$127," #5")</f>
        <v>Lunes #5</v>
      </c>
      <c r="B192" s="4">
        <v>11</v>
      </c>
      <c r="C192" s="23">
        <f>L172</f>
        <v>0</v>
      </c>
      <c r="D192" s="23">
        <f t="shared" ref="D192:D196" si="80">C192^2</f>
        <v>0</v>
      </c>
      <c r="E192" s="29">
        <f t="shared" ref="E192:E196" si="81">B192*C192</f>
        <v>0</v>
      </c>
      <c r="G192" s="110" t="str">
        <f>CONCATENATE($A$128," #5")</f>
        <v>Martes #5</v>
      </c>
      <c r="H192" s="4">
        <v>11</v>
      </c>
      <c r="I192" s="23">
        <f>L173</f>
        <v>0</v>
      </c>
      <c r="J192" s="23">
        <f t="shared" si="68"/>
        <v>0</v>
      </c>
      <c r="K192" s="29">
        <f t="shared" si="69"/>
        <v>0</v>
      </c>
      <c r="M192" s="110" t="str">
        <f>CONCATENATE($A$129," #5")</f>
        <v>Miércoles #5</v>
      </c>
      <c r="N192" s="4">
        <v>11</v>
      </c>
      <c r="O192" s="201">
        <f>L174</f>
        <v>0</v>
      </c>
      <c r="P192" s="23">
        <f t="shared" si="70"/>
        <v>0</v>
      </c>
      <c r="Q192" s="29">
        <f t="shared" si="71"/>
        <v>0</v>
      </c>
      <c r="S192" s="110" t="str">
        <f>CONCATENATE($A$130," #5")</f>
        <v>Jueves #5</v>
      </c>
      <c r="T192" s="4">
        <v>11</v>
      </c>
      <c r="U192" s="23">
        <f>L175</f>
        <v>0</v>
      </c>
      <c r="V192" s="23">
        <f t="shared" ref="V192:V196" si="82">U192^2</f>
        <v>0</v>
      </c>
      <c r="W192" s="29">
        <f t="shared" ref="W192:W196" si="83">T192*U192</f>
        <v>0</v>
      </c>
      <c r="Y192" s="110" t="str">
        <f>CONCATENATE($A$131," #5")</f>
        <v>Viernes #5</v>
      </c>
      <c r="Z192" s="4">
        <v>11</v>
      </c>
      <c r="AA192" s="201">
        <f>L176</f>
        <v>0</v>
      </c>
      <c r="AB192" s="23">
        <f t="shared" ref="AB192:AB196" si="84">AA192^2</f>
        <v>0</v>
      </c>
      <c r="AC192" s="29">
        <f t="shared" ref="AC192:AC196" si="85">Z192*AA192</f>
        <v>0</v>
      </c>
      <c r="AE192" s="110" t="str">
        <f>CONCATENATE($A$132," #5")</f>
        <v>Sábado #5</v>
      </c>
      <c r="AF192" s="4">
        <v>11</v>
      </c>
      <c r="AG192" s="201">
        <f>L177</f>
        <v>0</v>
      </c>
      <c r="AH192" s="23">
        <f t="shared" si="76"/>
        <v>0</v>
      </c>
      <c r="AI192" s="29">
        <f t="shared" si="77"/>
        <v>0</v>
      </c>
      <c r="AK192" s="110" t="str">
        <f>CONCATENATE($A$133," #5")</f>
        <v>Domingo #5</v>
      </c>
      <c r="AL192" s="4">
        <v>11</v>
      </c>
      <c r="AM192" s="201">
        <f>L178</f>
        <v>0</v>
      </c>
      <c r="AN192" s="23">
        <f t="shared" si="78"/>
        <v>0</v>
      </c>
      <c r="AO192" s="29">
        <f t="shared" si="79"/>
        <v>0</v>
      </c>
    </row>
    <row r="193" spans="1:41" x14ac:dyDescent="0.25">
      <c r="A193" s="110" t="str">
        <f>CONCATENATE($A$127," #4")</f>
        <v>Lunes #4</v>
      </c>
      <c r="B193" s="4">
        <v>12</v>
      </c>
      <c r="C193" s="23">
        <f>M172</f>
        <v>0</v>
      </c>
      <c r="D193" s="23">
        <f t="shared" si="80"/>
        <v>0</v>
      </c>
      <c r="E193" s="29">
        <f t="shared" si="81"/>
        <v>0</v>
      </c>
      <c r="G193" s="110" t="str">
        <f>CONCATENATE($A$128," #4")</f>
        <v>Martes #4</v>
      </c>
      <c r="H193" s="4">
        <v>12</v>
      </c>
      <c r="I193" s="23">
        <f>M173</f>
        <v>0</v>
      </c>
      <c r="J193" s="23">
        <f t="shared" si="68"/>
        <v>0</v>
      </c>
      <c r="K193" s="29">
        <f t="shared" si="69"/>
        <v>0</v>
      </c>
      <c r="M193" s="110" t="str">
        <f>CONCATENATE($A$129," #4")</f>
        <v>Miércoles #4</v>
      </c>
      <c r="N193" s="4">
        <v>12</v>
      </c>
      <c r="O193" s="201">
        <f>M174</f>
        <v>0</v>
      </c>
      <c r="P193" s="23">
        <f t="shared" si="70"/>
        <v>0</v>
      </c>
      <c r="Q193" s="29">
        <f t="shared" si="71"/>
        <v>0</v>
      </c>
      <c r="S193" s="110" t="str">
        <f>CONCATENATE($A$130," #4")</f>
        <v>Jueves #4</v>
      </c>
      <c r="T193" s="4">
        <v>12</v>
      </c>
      <c r="U193" s="23">
        <f>M175</f>
        <v>0</v>
      </c>
      <c r="V193" s="23">
        <f t="shared" si="82"/>
        <v>0</v>
      </c>
      <c r="W193" s="29">
        <f t="shared" si="83"/>
        <v>0</v>
      </c>
      <c r="Y193" s="110" t="str">
        <f>CONCATENATE($A$131," #4")</f>
        <v>Viernes #4</v>
      </c>
      <c r="Z193" s="4">
        <v>12</v>
      </c>
      <c r="AA193" s="201">
        <f>M176</f>
        <v>0</v>
      </c>
      <c r="AB193" s="23">
        <f t="shared" si="84"/>
        <v>0</v>
      </c>
      <c r="AC193" s="29">
        <f t="shared" si="85"/>
        <v>0</v>
      </c>
      <c r="AE193" s="110" t="str">
        <f>CONCATENATE($A$132," #4")</f>
        <v>Sábado #4</v>
      </c>
      <c r="AF193" s="4">
        <v>12</v>
      </c>
      <c r="AG193" s="201">
        <f>M177</f>
        <v>0</v>
      </c>
      <c r="AH193" s="23">
        <f t="shared" si="76"/>
        <v>0</v>
      </c>
      <c r="AI193" s="29">
        <f t="shared" si="77"/>
        <v>0</v>
      </c>
      <c r="AK193" s="110" t="str">
        <f>CONCATENATE($A$133," #4")</f>
        <v>Domingo #4</v>
      </c>
      <c r="AL193" s="4">
        <v>12</v>
      </c>
      <c r="AM193" s="23">
        <f>M178</f>
        <v>0</v>
      </c>
      <c r="AN193" s="23">
        <f t="shared" si="78"/>
        <v>0</v>
      </c>
      <c r="AO193" s="29">
        <f t="shared" si="79"/>
        <v>0</v>
      </c>
    </row>
    <row r="194" spans="1:41" x14ac:dyDescent="0.25">
      <c r="A194" s="110" t="str">
        <f>CONCATENATE($A$127," #3")</f>
        <v>Lunes #3</v>
      </c>
      <c r="B194" s="4">
        <v>13</v>
      </c>
      <c r="C194" s="23">
        <f>N172</f>
        <v>0</v>
      </c>
      <c r="D194" s="23">
        <f t="shared" si="80"/>
        <v>0</v>
      </c>
      <c r="E194" s="29">
        <f t="shared" si="81"/>
        <v>0</v>
      </c>
      <c r="G194" s="110" t="str">
        <f>CONCATENATE($A$128," #3")</f>
        <v>Martes #3</v>
      </c>
      <c r="H194" s="4">
        <v>13</v>
      </c>
      <c r="I194" s="23">
        <f>N173</f>
        <v>0</v>
      </c>
      <c r="J194" s="23">
        <f t="shared" si="68"/>
        <v>0</v>
      </c>
      <c r="K194" s="29">
        <f t="shared" si="69"/>
        <v>0</v>
      </c>
      <c r="M194" s="110" t="str">
        <f>CONCATENATE($A$129," #3")</f>
        <v>Miércoles #3</v>
      </c>
      <c r="N194" s="4">
        <v>13</v>
      </c>
      <c r="O194" s="23">
        <f>N174</f>
        <v>0</v>
      </c>
      <c r="P194" s="23">
        <f t="shared" si="70"/>
        <v>0</v>
      </c>
      <c r="Q194" s="29">
        <f t="shared" si="71"/>
        <v>0</v>
      </c>
      <c r="S194" s="110" t="str">
        <f>CONCATENATE($A$130," #3")</f>
        <v>Jueves #3</v>
      </c>
      <c r="T194" s="4">
        <v>13</v>
      </c>
      <c r="U194" s="23">
        <f>N175</f>
        <v>0</v>
      </c>
      <c r="V194" s="23">
        <f t="shared" si="82"/>
        <v>0</v>
      </c>
      <c r="W194" s="29">
        <f t="shared" si="83"/>
        <v>0</v>
      </c>
      <c r="Y194" s="110" t="str">
        <f>CONCATENATE($A$131," #3")</f>
        <v>Viernes #3</v>
      </c>
      <c r="Z194" s="4">
        <v>13</v>
      </c>
      <c r="AA194" s="23">
        <f>N176</f>
        <v>0</v>
      </c>
      <c r="AB194" s="23">
        <f t="shared" si="84"/>
        <v>0</v>
      </c>
      <c r="AC194" s="29">
        <f t="shared" si="85"/>
        <v>0</v>
      </c>
      <c r="AE194" s="110" t="str">
        <f>CONCATENATE($A$132," #3")</f>
        <v>Sábado #3</v>
      </c>
      <c r="AF194" s="4">
        <v>13</v>
      </c>
      <c r="AG194" s="23">
        <f>N177</f>
        <v>0</v>
      </c>
      <c r="AH194" s="23">
        <f t="shared" si="76"/>
        <v>0</v>
      </c>
      <c r="AI194" s="29">
        <f t="shared" si="77"/>
        <v>0</v>
      </c>
      <c r="AK194" s="110" t="str">
        <f>CONCATENATE($A$133," #3")</f>
        <v>Domingo #3</v>
      </c>
      <c r="AL194" s="4">
        <v>13</v>
      </c>
      <c r="AM194" s="23">
        <f>N178</f>
        <v>0</v>
      </c>
      <c r="AN194" s="23">
        <f t="shared" si="78"/>
        <v>0</v>
      </c>
      <c r="AO194" s="29">
        <f t="shared" si="79"/>
        <v>0</v>
      </c>
    </row>
    <row r="195" spans="1:41" x14ac:dyDescent="0.25">
      <c r="A195" s="110" t="str">
        <f>CONCATENATE($A$127," #2")</f>
        <v>Lunes #2</v>
      </c>
      <c r="B195" s="4">
        <v>14</v>
      </c>
      <c r="C195" s="23">
        <f>O172</f>
        <v>0</v>
      </c>
      <c r="D195" s="23">
        <f t="shared" si="80"/>
        <v>0</v>
      </c>
      <c r="E195" s="29">
        <f t="shared" si="81"/>
        <v>0</v>
      </c>
      <c r="G195" s="110" t="str">
        <f>CONCATENATE($A$128," #2")</f>
        <v>Martes #2</v>
      </c>
      <c r="H195" s="4">
        <v>14</v>
      </c>
      <c r="I195" s="23">
        <f>O173</f>
        <v>0</v>
      </c>
      <c r="J195" s="23">
        <f t="shared" si="68"/>
        <v>0</v>
      </c>
      <c r="K195" s="29">
        <f t="shared" si="69"/>
        <v>0</v>
      </c>
      <c r="M195" s="110" t="str">
        <f>CONCATENATE($A$129," #2")</f>
        <v>Miércoles #2</v>
      </c>
      <c r="N195" s="4">
        <v>14</v>
      </c>
      <c r="O195" s="23">
        <f>O174</f>
        <v>0</v>
      </c>
      <c r="P195" s="23">
        <f t="shared" si="70"/>
        <v>0</v>
      </c>
      <c r="Q195" s="29">
        <f t="shared" si="71"/>
        <v>0</v>
      </c>
      <c r="S195" s="110" t="str">
        <f>CONCATENATE($A$130," #2")</f>
        <v>Jueves #2</v>
      </c>
      <c r="T195" s="4">
        <v>14</v>
      </c>
      <c r="U195" s="23">
        <f>O175</f>
        <v>0</v>
      </c>
      <c r="V195" s="23">
        <f t="shared" si="82"/>
        <v>0</v>
      </c>
      <c r="W195" s="29">
        <f t="shared" si="83"/>
        <v>0</v>
      </c>
      <c r="Y195" s="110" t="str">
        <f>CONCATENATE($A$131," #2")</f>
        <v>Viernes #2</v>
      </c>
      <c r="Z195" s="4">
        <v>14</v>
      </c>
      <c r="AA195" s="23">
        <f>O176</f>
        <v>0</v>
      </c>
      <c r="AB195" s="23">
        <f t="shared" si="84"/>
        <v>0</v>
      </c>
      <c r="AC195" s="29">
        <f t="shared" si="85"/>
        <v>0</v>
      </c>
      <c r="AE195" s="110" t="str">
        <f>CONCATENATE($A$132," #2")</f>
        <v>Sábado #2</v>
      </c>
      <c r="AF195" s="4">
        <v>14</v>
      </c>
      <c r="AG195" s="23">
        <f>O177</f>
        <v>0</v>
      </c>
      <c r="AH195" s="23">
        <f t="shared" si="76"/>
        <v>0</v>
      </c>
      <c r="AI195" s="29">
        <f t="shared" si="77"/>
        <v>0</v>
      </c>
      <c r="AK195" s="110" t="str">
        <f>CONCATENATE($A$133," #2")</f>
        <v>Domingo #2</v>
      </c>
      <c r="AL195" s="4">
        <v>14</v>
      </c>
      <c r="AM195" s="23">
        <f>O178</f>
        <v>0</v>
      </c>
      <c r="AN195" s="23">
        <f t="shared" si="78"/>
        <v>0</v>
      </c>
      <c r="AO195" s="29">
        <f t="shared" si="79"/>
        <v>0</v>
      </c>
    </row>
    <row r="196" spans="1:41" ht="15.75" thickBot="1" x14ac:dyDescent="0.3">
      <c r="A196" s="110" t="str">
        <f>CONCATENATE($A$127," #1")</f>
        <v>Lunes #1</v>
      </c>
      <c r="B196" s="4">
        <v>15</v>
      </c>
      <c r="C196" s="23">
        <f>P172</f>
        <v>0</v>
      </c>
      <c r="D196" s="23">
        <f t="shared" si="80"/>
        <v>0</v>
      </c>
      <c r="E196" s="29">
        <f t="shared" si="81"/>
        <v>0</v>
      </c>
      <c r="G196" s="110" t="str">
        <f>CONCATENATE($A$128," #1")</f>
        <v>Martes #1</v>
      </c>
      <c r="H196" s="4">
        <v>15</v>
      </c>
      <c r="I196" s="23">
        <f>P173</f>
        <v>0</v>
      </c>
      <c r="J196" s="23">
        <f t="shared" si="68"/>
        <v>0</v>
      </c>
      <c r="K196" s="29">
        <f t="shared" si="69"/>
        <v>0</v>
      </c>
      <c r="M196" s="110" t="str">
        <f>CONCATENATE($A$129," #1")</f>
        <v>Miércoles #1</v>
      </c>
      <c r="N196" s="4">
        <v>15</v>
      </c>
      <c r="O196" s="23">
        <f>P174</f>
        <v>0</v>
      </c>
      <c r="P196" s="23">
        <f t="shared" si="70"/>
        <v>0</v>
      </c>
      <c r="Q196" s="29">
        <f t="shared" si="71"/>
        <v>0</v>
      </c>
      <c r="S196" s="110" t="str">
        <f>CONCATENATE($A$130," #1")</f>
        <v>Jueves #1</v>
      </c>
      <c r="T196" s="4">
        <v>15</v>
      </c>
      <c r="U196" s="23">
        <f>P175</f>
        <v>0</v>
      </c>
      <c r="V196" s="23">
        <f t="shared" si="82"/>
        <v>0</v>
      </c>
      <c r="W196" s="29">
        <f t="shared" si="83"/>
        <v>0</v>
      </c>
      <c r="Y196" s="110" t="str">
        <f>CONCATENATE($A$131," #1")</f>
        <v>Viernes #1</v>
      </c>
      <c r="Z196" s="4">
        <v>15</v>
      </c>
      <c r="AA196" s="23">
        <f>P176</f>
        <v>0</v>
      </c>
      <c r="AB196" s="23">
        <f t="shared" si="84"/>
        <v>0</v>
      </c>
      <c r="AC196" s="29">
        <f t="shared" si="85"/>
        <v>0</v>
      </c>
      <c r="AE196" s="110" t="str">
        <f>CONCATENATE($A$132," #1")</f>
        <v>Sábado #1</v>
      </c>
      <c r="AF196" s="4">
        <v>15</v>
      </c>
      <c r="AG196" s="23">
        <f>P177</f>
        <v>0</v>
      </c>
      <c r="AH196" s="23">
        <f t="shared" si="76"/>
        <v>0</v>
      </c>
      <c r="AI196" s="29">
        <f t="shared" si="77"/>
        <v>0</v>
      </c>
      <c r="AK196" s="110" t="str">
        <f>CONCATENATE($A$133," #1")</f>
        <v>Domingo #1</v>
      </c>
      <c r="AL196" s="4">
        <v>15</v>
      </c>
      <c r="AM196" s="23">
        <f>P178</f>
        <v>0</v>
      </c>
      <c r="AN196" s="23">
        <f t="shared" si="78"/>
        <v>0</v>
      </c>
      <c r="AO196" s="29">
        <f t="shared" si="79"/>
        <v>0</v>
      </c>
    </row>
    <row r="197" spans="1:41" ht="15.75" thickBot="1" x14ac:dyDescent="0.3">
      <c r="A197" s="111"/>
      <c r="B197" s="46">
        <f>SUM(B182:B196)</f>
        <v>120</v>
      </c>
      <c r="C197" s="46">
        <f>SUM(C182:C196)</f>
        <v>0</v>
      </c>
      <c r="D197" s="46">
        <f>SUM(D182:D196)</f>
        <v>0</v>
      </c>
      <c r="E197" s="47">
        <f>SUM(E182:E196)</f>
        <v>0</v>
      </c>
      <c r="G197" s="111"/>
      <c r="H197" s="46">
        <f>SUM(H182:H196)</f>
        <v>120</v>
      </c>
      <c r="I197" s="46">
        <f t="shared" ref="I197:K197" si="86">SUM(I182:I196)</f>
        <v>0</v>
      </c>
      <c r="J197" s="46">
        <f t="shared" si="86"/>
        <v>0</v>
      </c>
      <c r="K197" s="47">
        <f t="shared" si="86"/>
        <v>0</v>
      </c>
      <c r="M197" s="111"/>
      <c r="N197" s="46">
        <f>SUM(N182:N196)</f>
        <v>120</v>
      </c>
      <c r="O197" s="46">
        <f t="shared" ref="O197:Q197" si="87">SUM(O182:O196)</f>
        <v>0</v>
      </c>
      <c r="P197" s="46">
        <f t="shared" si="87"/>
        <v>0</v>
      </c>
      <c r="Q197" s="47">
        <f t="shared" si="87"/>
        <v>0</v>
      </c>
      <c r="S197" s="111"/>
      <c r="T197" s="46">
        <f>SUM(T182:T196)</f>
        <v>120</v>
      </c>
      <c r="U197" s="46">
        <f t="shared" ref="U197:W197" si="88">SUM(U182:U196)</f>
        <v>0</v>
      </c>
      <c r="V197" s="46">
        <f t="shared" si="88"/>
        <v>0</v>
      </c>
      <c r="W197" s="47">
        <f t="shared" si="88"/>
        <v>0</v>
      </c>
      <c r="Y197" s="111"/>
      <c r="Z197" s="46">
        <f>SUM(Z182:Z196)</f>
        <v>120</v>
      </c>
      <c r="AA197" s="46">
        <f t="shared" ref="AA197:AC197" si="89">SUM(AA182:AA196)</f>
        <v>0</v>
      </c>
      <c r="AB197" s="46">
        <f t="shared" si="89"/>
        <v>0</v>
      </c>
      <c r="AC197" s="47">
        <f t="shared" si="89"/>
        <v>0</v>
      </c>
      <c r="AE197" s="111"/>
      <c r="AF197" s="46">
        <f>SUM(AF182:AF196)</f>
        <v>120</v>
      </c>
      <c r="AG197" s="46">
        <f t="shared" ref="AG197:AI197" si="90">SUM(AG182:AG196)</f>
        <v>0</v>
      </c>
      <c r="AH197" s="46">
        <f t="shared" si="90"/>
        <v>0</v>
      </c>
      <c r="AI197" s="47">
        <f t="shared" si="90"/>
        <v>0</v>
      </c>
      <c r="AK197" s="111"/>
      <c r="AL197" s="46">
        <f>SUM(AL182:AL196)</f>
        <v>120</v>
      </c>
      <c r="AM197" s="46">
        <f t="shared" ref="AM197:AO197" si="91">SUM(AM182:AM196)</f>
        <v>0</v>
      </c>
      <c r="AN197" s="46">
        <f t="shared" si="91"/>
        <v>0</v>
      </c>
      <c r="AO197" s="47">
        <f t="shared" si="91"/>
        <v>0</v>
      </c>
    </row>
    <row r="198" spans="1:41" ht="15.75" thickTop="1" x14ac:dyDescent="0.25"/>
    <row r="199" spans="1:41" ht="15.75" thickBot="1" x14ac:dyDescent="0.3"/>
    <row r="200" spans="1:41" ht="15.75" thickBot="1" x14ac:dyDescent="0.3">
      <c r="A200" s="121" t="s">
        <v>4</v>
      </c>
      <c r="B200" s="44">
        <f>COUNTA(A182:A196)</f>
        <v>15</v>
      </c>
      <c r="G200" s="121" t="s">
        <v>4</v>
      </c>
      <c r="H200" s="44">
        <f>COUNTA(G182:G196)</f>
        <v>15</v>
      </c>
      <c r="M200" s="121" t="s">
        <v>4</v>
      </c>
      <c r="N200" s="44">
        <f>COUNTA(M182:M196)</f>
        <v>15</v>
      </c>
      <c r="S200" s="121" t="s">
        <v>4</v>
      </c>
      <c r="T200" s="44">
        <f>COUNTA(S182:S196)</f>
        <v>15</v>
      </c>
      <c r="Y200" s="121" t="s">
        <v>4</v>
      </c>
      <c r="Z200" s="44">
        <f>COUNTA(Y182:Y196)</f>
        <v>15</v>
      </c>
      <c r="AE200" s="121" t="s">
        <v>4</v>
      </c>
      <c r="AF200" s="44">
        <f>COUNTA(AE182:AE196)</f>
        <v>15</v>
      </c>
      <c r="AK200" s="121" t="s">
        <v>4</v>
      </c>
      <c r="AL200" s="44">
        <f>COUNTA(AK182:AK196)</f>
        <v>15</v>
      </c>
    </row>
    <row r="201" spans="1:41" ht="15.75" thickBot="1" x14ac:dyDescent="0.3">
      <c r="A201" s="22"/>
      <c r="B201" s="22"/>
      <c r="G201" s="22"/>
      <c r="H201" s="22"/>
      <c r="M201" s="22"/>
      <c r="N201" s="22"/>
      <c r="S201" s="22"/>
      <c r="T201" s="22"/>
      <c r="Y201" s="22"/>
      <c r="Z201" s="22"/>
      <c r="AE201" s="22"/>
      <c r="AF201" s="22"/>
      <c r="AK201" s="22"/>
      <c r="AL201" s="22"/>
    </row>
    <row r="202" spans="1:41" x14ac:dyDescent="0.25">
      <c r="A202" s="122" t="s">
        <v>6</v>
      </c>
      <c r="B202" s="49">
        <f>((C197-(B203*B197))/B200)</f>
        <v>0</v>
      </c>
      <c r="G202" s="122" t="s">
        <v>6</v>
      </c>
      <c r="H202" s="49">
        <f>((I197-(H203*H197))/H200)</f>
        <v>0</v>
      </c>
      <c r="M202" s="122" t="s">
        <v>6</v>
      </c>
      <c r="N202" s="49">
        <f>((O197-(N203*N197))/N200)</f>
        <v>0</v>
      </c>
      <c r="S202" s="122" t="s">
        <v>6</v>
      </c>
      <c r="T202" s="49">
        <f>((U197-(T203*T197))/T200)</f>
        <v>0</v>
      </c>
      <c r="Y202" s="122" t="s">
        <v>6</v>
      </c>
      <c r="Z202" s="49">
        <f>((AA197-(Z203*Z197))/Z200)</f>
        <v>0</v>
      </c>
      <c r="AE202" s="122" t="s">
        <v>6</v>
      </c>
      <c r="AF202" s="49">
        <f>((AG197-(AF203*AF197))/AF200)</f>
        <v>0</v>
      </c>
      <c r="AK202" s="122" t="s">
        <v>6</v>
      </c>
      <c r="AL202" s="49">
        <f>((AM197-(AL203*AL197))/AL200)</f>
        <v>0</v>
      </c>
    </row>
    <row r="203" spans="1:41" ht="15.75" thickBot="1" x14ac:dyDescent="0.3">
      <c r="A203" s="123" t="s">
        <v>7</v>
      </c>
      <c r="B203" s="112">
        <f>((B200*(E197))-(B197*C197))/((B200*D197)-(B197^2))</f>
        <v>0</v>
      </c>
      <c r="G203" s="123" t="s">
        <v>7</v>
      </c>
      <c r="H203" s="112">
        <f>((H200*(K197))-(H197*I197))/((H200*J197)-(H197^2))</f>
        <v>0</v>
      </c>
      <c r="M203" s="123" t="s">
        <v>7</v>
      </c>
      <c r="N203" s="112">
        <f>((N200*(Q197))-(N197*O197))/((N200*P197)-(N197^2))</f>
        <v>0</v>
      </c>
      <c r="S203" s="123" t="s">
        <v>7</v>
      </c>
      <c r="T203" s="112">
        <f>((T200*(W197))-(T197*U197))/((T200*V197)-(T197^2))</f>
        <v>0</v>
      </c>
      <c r="Y203" s="123" t="s">
        <v>7</v>
      </c>
      <c r="Z203" s="112">
        <f>((Z200*(AC197))-(Z197*AA197))/((Z200*AB197)-(Z197^2))</f>
        <v>0</v>
      </c>
      <c r="AE203" s="123" t="s">
        <v>7</v>
      </c>
      <c r="AF203" s="112">
        <f>((AF200*(AI197))-(AF197*AG197))/((AF200*AH197)-(AF197^2))</f>
        <v>0</v>
      </c>
      <c r="AK203" s="123" t="s">
        <v>7</v>
      </c>
      <c r="AL203" s="112">
        <f>((AL200*(AO197))-(AL197*AM197))/((AL200*AN197)-(AL197^2))</f>
        <v>0</v>
      </c>
    </row>
    <row r="204" spans="1:41" ht="15.75" thickBot="1" x14ac:dyDescent="0.3">
      <c r="A204" s="22"/>
      <c r="B204" s="22"/>
      <c r="G204" s="22"/>
      <c r="H204" s="22"/>
      <c r="M204" s="22"/>
      <c r="N204" s="22"/>
      <c r="S204" s="22"/>
      <c r="T204" s="22"/>
      <c r="Y204" s="22"/>
      <c r="Z204" s="22"/>
      <c r="AE204" s="22"/>
      <c r="AF204" s="22"/>
      <c r="AK204" s="22"/>
      <c r="AL204" s="22"/>
    </row>
    <row r="205" spans="1:41" x14ac:dyDescent="0.25">
      <c r="A205" s="122" t="s">
        <v>11</v>
      </c>
      <c r="B205" s="124">
        <v>7</v>
      </c>
      <c r="C205" s="203">
        <v>8</v>
      </c>
      <c r="D205" s="125">
        <v>9</v>
      </c>
      <c r="G205" s="122" t="s">
        <v>11</v>
      </c>
      <c r="H205" s="124">
        <v>7</v>
      </c>
      <c r="I205" s="204">
        <v>8</v>
      </c>
      <c r="J205" s="125">
        <v>9</v>
      </c>
      <c r="M205" s="122" t="s">
        <v>11</v>
      </c>
      <c r="N205" s="124">
        <v>7</v>
      </c>
      <c r="O205" s="204">
        <v>8</v>
      </c>
      <c r="P205" s="125">
        <v>9</v>
      </c>
      <c r="S205" s="122" t="s">
        <v>11</v>
      </c>
      <c r="T205" s="124">
        <v>7</v>
      </c>
      <c r="U205" s="204">
        <v>8</v>
      </c>
      <c r="V205" s="125">
        <v>9</v>
      </c>
      <c r="Y205" s="122" t="s">
        <v>11</v>
      </c>
      <c r="Z205" s="124">
        <v>7</v>
      </c>
      <c r="AA205" s="204">
        <v>8</v>
      </c>
      <c r="AB205" s="125">
        <v>9</v>
      </c>
      <c r="AE205" s="122" t="s">
        <v>11</v>
      </c>
      <c r="AF205" s="124">
        <v>7</v>
      </c>
      <c r="AG205" s="204">
        <v>8</v>
      </c>
      <c r="AH205" s="125">
        <v>9</v>
      </c>
      <c r="AK205" s="122" t="s">
        <v>11</v>
      </c>
      <c r="AL205" s="124">
        <v>7</v>
      </c>
      <c r="AM205" s="204">
        <v>8</v>
      </c>
      <c r="AN205" s="125">
        <v>9</v>
      </c>
    </row>
    <row r="206" spans="1:41" ht="15.75" thickBot="1" x14ac:dyDescent="0.3">
      <c r="A206" s="45" t="s">
        <v>5</v>
      </c>
      <c r="B206" s="52">
        <f>B202+(B203*B205)</f>
        <v>0</v>
      </c>
      <c r="C206" s="200">
        <f>B202+(B203*C205)</f>
        <v>0</v>
      </c>
      <c r="D206" s="51">
        <f>B202+(B203*D205)</f>
        <v>0</v>
      </c>
      <c r="G206" s="45" t="s">
        <v>5</v>
      </c>
      <c r="H206" s="52">
        <f>H202+(H203*H205)</f>
        <v>0</v>
      </c>
      <c r="I206" s="198">
        <f>H202+(H203*I205)</f>
        <v>0</v>
      </c>
      <c r="J206" s="51">
        <f>H202+(H203*J205)</f>
        <v>0</v>
      </c>
      <c r="M206" s="45" t="s">
        <v>5</v>
      </c>
      <c r="N206" s="52">
        <f>N202+(N203*N205)</f>
        <v>0</v>
      </c>
      <c r="O206" s="198">
        <f>N202+(N203*O205)</f>
        <v>0</v>
      </c>
      <c r="P206" s="51">
        <f>N202+(N203*P205)</f>
        <v>0</v>
      </c>
      <c r="S206" s="45" t="s">
        <v>5</v>
      </c>
      <c r="T206" s="52">
        <f>T202+(T203*T205)</f>
        <v>0</v>
      </c>
      <c r="U206" s="198">
        <f>T202+(T203*U205)</f>
        <v>0</v>
      </c>
      <c r="V206" s="51">
        <f>T202+(T203*V205)</f>
        <v>0</v>
      </c>
      <c r="Y206" s="45" t="s">
        <v>5</v>
      </c>
      <c r="Z206" s="52">
        <f>Z202+(Z203*Z205)</f>
        <v>0</v>
      </c>
      <c r="AA206" s="198">
        <f>Z202+(Z203*AA205)</f>
        <v>0</v>
      </c>
      <c r="AB206" s="51">
        <f>Z202+(Z203*AB205)</f>
        <v>0</v>
      </c>
      <c r="AE206" s="45" t="s">
        <v>5</v>
      </c>
      <c r="AF206" s="52">
        <f>AF202+(AF203*AF205)</f>
        <v>0</v>
      </c>
      <c r="AG206" s="198">
        <f>AF202+(AF203*AG205)</f>
        <v>0</v>
      </c>
      <c r="AH206" s="51">
        <f>AF202+(AF203*AH205)</f>
        <v>0</v>
      </c>
      <c r="AK206" s="45" t="s">
        <v>5</v>
      </c>
      <c r="AL206" s="52">
        <f>AL202+(AL203*AL205)</f>
        <v>0</v>
      </c>
      <c r="AM206" s="198">
        <f>AL202+(AL203*AM205)</f>
        <v>0</v>
      </c>
      <c r="AN206" s="51">
        <f>AL202+(AL203*AN205)</f>
        <v>0</v>
      </c>
    </row>
    <row r="215" spans="1:19" ht="19.5" thickBot="1" x14ac:dyDescent="0.35">
      <c r="A215" s="53" t="str">
        <f>UPPER(E17)</f>
        <v>PRODUCTO 3</v>
      </c>
      <c r="B215" s="105"/>
      <c r="C215" s="106" t="s">
        <v>28</v>
      </c>
      <c r="Q215" s="100" t="s">
        <v>17</v>
      </c>
    </row>
    <row r="216" spans="1:19" ht="16.5" thickBot="1" x14ac:dyDescent="0.3">
      <c r="A216" s="126" t="s">
        <v>0</v>
      </c>
      <c r="B216" s="102" t="s">
        <v>61</v>
      </c>
      <c r="C216" s="102" t="s">
        <v>62</v>
      </c>
      <c r="D216" s="102" t="s">
        <v>63</v>
      </c>
      <c r="E216" s="102" t="s">
        <v>64</v>
      </c>
      <c r="F216" s="102" t="s">
        <v>65</v>
      </c>
      <c r="G216" s="102" t="s">
        <v>66</v>
      </c>
      <c r="H216" s="102" t="s">
        <v>67</v>
      </c>
      <c r="I216" s="102" t="s">
        <v>68</v>
      </c>
      <c r="J216" s="102" t="s">
        <v>69</v>
      </c>
      <c r="K216" s="102" t="s">
        <v>44</v>
      </c>
      <c r="L216" s="102" t="s">
        <v>40</v>
      </c>
      <c r="M216" s="102" t="s">
        <v>39</v>
      </c>
      <c r="N216" s="102" t="s">
        <v>38</v>
      </c>
      <c r="O216" s="102" t="s">
        <v>37</v>
      </c>
      <c r="P216" s="103" t="s">
        <v>36</v>
      </c>
      <c r="Q216" s="127" t="s">
        <v>41</v>
      </c>
      <c r="R216" s="205" t="s">
        <v>42</v>
      </c>
      <c r="S216" s="128" t="s">
        <v>60</v>
      </c>
    </row>
    <row r="217" spans="1:19" x14ac:dyDescent="0.25">
      <c r="A217" s="28" t="s">
        <v>29</v>
      </c>
      <c r="B217" s="23">
        <f t="shared" ref="B217:B223" si="92">E18</f>
        <v>0</v>
      </c>
      <c r="C217" s="23">
        <f t="shared" ref="C217:C223" si="93">E25</f>
        <v>0</v>
      </c>
      <c r="D217" s="23">
        <f t="shared" ref="D217:D223" si="94">E32</f>
        <v>0</v>
      </c>
      <c r="E217" s="23">
        <f t="shared" ref="E217:E223" si="95">E39</f>
        <v>0</v>
      </c>
      <c r="F217" s="23">
        <f t="shared" ref="F217:F223" si="96">E46</f>
        <v>0</v>
      </c>
      <c r="G217" s="23">
        <f t="shared" ref="G217:G223" si="97">E53</f>
        <v>0</v>
      </c>
      <c r="H217" s="23">
        <f t="shared" ref="H217:H223" si="98">E60</f>
        <v>0</v>
      </c>
      <c r="I217" s="23">
        <f t="shared" ref="I217:I223" si="99">E67</f>
        <v>0</v>
      </c>
      <c r="J217" s="23">
        <f t="shared" ref="J217:J223" si="100">E74</f>
        <v>0</v>
      </c>
      <c r="K217" s="23">
        <f t="shared" ref="K217:K223" si="101">E81</f>
        <v>0</v>
      </c>
      <c r="L217" s="23">
        <f t="shared" ref="L217:L223" si="102">E88</f>
        <v>0</v>
      </c>
      <c r="M217" s="23">
        <f t="shared" ref="M217:M223" si="103">E95</f>
        <v>0</v>
      </c>
      <c r="N217" s="23">
        <f t="shared" ref="N217:N223" si="104">E102</f>
        <v>0</v>
      </c>
      <c r="O217" s="23">
        <f t="shared" ref="O217:O223" si="105">E109</f>
        <v>0</v>
      </c>
      <c r="P217" s="23">
        <f t="shared" ref="P217:P223" si="106">E116</f>
        <v>0</v>
      </c>
      <c r="Q217" s="107">
        <f>B251</f>
        <v>0</v>
      </c>
      <c r="R217" s="162">
        <f>C251</f>
        <v>0</v>
      </c>
      <c r="S217" s="108">
        <f>D251</f>
        <v>0</v>
      </c>
    </row>
    <row r="218" spans="1:19" x14ac:dyDescent="0.25">
      <c r="A218" s="28" t="s">
        <v>30</v>
      </c>
      <c r="B218" s="23">
        <f t="shared" si="92"/>
        <v>0</v>
      </c>
      <c r="C218" s="23">
        <f t="shared" si="93"/>
        <v>0</v>
      </c>
      <c r="D218" s="23">
        <f t="shared" si="94"/>
        <v>0</v>
      </c>
      <c r="E218" s="23">
        <f t="shared" si="95"/>
        <v>0</v>
      </c>
      <c r="F218" s="23">
        <f t="shared" si="96"/>
        <v>0</v>
      </c>
      <c r="G218" s="23">
        <f t="shared" si="97"/>
        <v>0</v>
      </c>
      <c r="H218" s="23">
        <f t="shared" si="98"/>
        <v>0</v>
      </c>
      <c r="I218" s="23">
        <f t="shared" si="99"/>
        <v>0</v>
      </c>
      <c r="J218" s="23">
        <f t="shared" si="100"/>
        <v>0</v>
      </c>
      <c r="K218" s="23">
        <f t="shared" si="101"/>
        <v>0</v>
      </c>
      <c r="L218" s="23">
        <f t="shared" si="102"/>
        <v>0</v>
      </c>
      <c r="M218" s="23">
        <f t="shared" si="103"/>
        <v>0</v>
      </c>
      <c r="N218" s="23">
        <f t="shared" si="104"/>
        <v>0</v>
      </c>
      <c r="O218" s="23">
        <f t="shared" si="105"/>
        <v>0</v>
      </c>
      <c r="P218" s="23">
        <f t="shared" si="106"/>
        <v>0</v>
      </c>
      <c r="Q218" s="107">
        <f>H251</f>
        <v>0</v>
      </c>
      <c r="R218" s="162">
        <f>I251</f>
        <v>0</v>
      </c>
      <c r="S218" s="108">
        <f>J251</f>
        <v>0</v>
      </c>
    </row>
    <row r="219" spans="1:19" x14ac:dyDescent="0.25">
      <c r="A219" s="28" t="s">
        <v>31</v>
      </c>
      <c r="B219" s="23">
        <f t="shared" si="92"/>
        <v>0</v>
      </c>
      <c r="C219" s="23">
        <f t="shared" si="93"/>
        <v>0</v>
      </c>
      <c r="D219" s="23">
        <f t="shared" si="94"/>
        <v>0</v>
      </c>
      <c r="E219" s="23">
        <f t="shared" si="95"/>
        <v>0</v>
      </c>
      <c r="F219" s="23">
        <f t="shared" si="96"/>
        <v>0</v>
      </c>
      <c r="G219" s="23">
        <f t="shared" si="97"/>
        <v>0</v>
      </c>
      <c r="H219" s="23">
        <f t="shared" si="98"/>
        <v>0</v>
      </c>
      <c r="I219" s="23">
        <f t="shared" si="99"/>
        <v>0</v>
      </c>
      <c r="J219" s="23">
        <f t="shared" si="100"/>
        <v>0</v>
      </c>
      <c r="K219" s="23">
        <f t="shared" si="101"/>
        <v>0</v>
      </c>
      <c r="L219" s="23">
        <f t="shared" si="102"/>
        <v>0</v>
      </c>
      <c r="M219" s="23">
        <f t="shared" si="103"/>
        <v>0</v>
      </c>
      <c r="N219" s="23">
        <f t="shared" si="104"/>
        <v>0</v>
      </c>
      <c r="O219" s="23">
        <f t="shared" si="105"/>
        <v>0</v>
      </c>
      <c r="P219" s="23">
        <f t="shared" si="106"/>
        <v>0</v>
      </c>
      <c r="Q219" s="107">
        <f>N251</f>
        <v>0</v>
      </c>
      <c r="R219" s="162">
        <f>O251</f>
        <v>0</v>
      </c>
      <c r="S219" s="108">
        <f>P251</f>
        <v>0</v>
      </c>
    </row>
    <row r="220" spans="1:19" x14ac:dyDescent="0.25">
      <c r="A220" s="28" t="s">
        <v>32</v>
      </c>
      <c r="B220" s="23">
        <f t="shared" si="92"/>
        <v>0</v>
      </c>
      <c r="C220" s="23">
        <f t="shared" si="93"/>
        <v>0</v>
      </c>
      <c r="D220" s="23">
        <f t="shared" si="94"/>
        <v>0</v>
      </c>
      <c r="E220" s="23">
        <f t="shared" si="95"/>
        <v>0</v>
      </c>
      <c r="F220" s="23">
        <f t="shared" si="96"/>
        <v>0</v>
      </c>
      <c r="G220" s="23">
        <f t="shared" si="97"/>
        <v>0</v>
      </c>
      <c r="H220" s="23">
        <f t="shared" si="98"/>
        <v>0</v>
      </c>
      <c r="I220" s="23">
        <f t="shared" si="99"/>
        <v>0</v>
      </c>
      <c r="J220" s="23">
        <f t="shared" si="100"/>
        <v>0</v>
      </c>
      <c r="K220" s="23">
        <f t="shared" si="101"/>
        <v>0</v>
      </c>
      <c r="L220" s="23">
        <f t="shared" si="102"/>
        <v>0</v>
      </c>
      <c r="M220" s="23">
        <f t="shared" si="103"/>
        <v>0</v>
      </c>
      <c r="N220" s="23">
        <f t="shared" si="104"/>
        <v>0</v>
      </c>
      <c r="O220" s="23">
        <f t="shared" si="105"/>
        <v>0</v>
      </c>
      <c r="P220" s="23">
        <f t="shared" si="106"/>
        <v>0</v>
      </c>
      <c r="Q220" s="107">
        <f>T251</f>
        <v>0</v>
      </c>
      <c r="R220" s="162">
        <f>U251</f>
        <v>0</v>
      </c>
      <c r="S220" s="108">
        <f>V251</f>
        <v>0</v>
      </c>
    </row>
    <row r="221" spans="1:19" x14ac:dyDescent="0.25">
      <c r="A221" s="28" t="s">
        <v>33</v>
      </c>
      <c r="B221" s="23">
        <f t="shared" si="92"/>
        <v>0</v>
      </c>
      <c r="C221" s="23">
        <f t="shared" si="93"/>
        <v>0</v>
      </c>
      <c r="D221" s="23">
        <f t="shared" si="94"/>
        <v>0</v>
      </c>
      <c r="E221" s="23">
        <f t="shared" si="95"/>
        <v>0</v>
      </c>
      <c r="F221" s="23">
        <f t="shared" si="96"/>
        <v>0</v>
      </c>
      <c r="G221" s="23">
        <f t="shared" si="97"/>
        <v>0</v>
      </c>
      <c r="H221" s="23">
        <f t="shared" si="98"/>
        <v>0</v>
      </c>
      <c r="I221" s="23">
        <f t="shared" si="99"/>
        <v>0</v>
      </c>
      <c r="J221" s="23">
        <f t="shared" si="100"/>
        <v>0</v>
      </c>
      <c r="K221" s="23">
        <f t="shared" si="101"/>
        <v>0</v>
      </c>
      <c r="L221" s="23">
        <f t="shared" si="102"/>
        <v>0</v>
      </c>
      <c r="M221" s="23">
        <f t="shared" si="103"/>
        <v>0</v>
      </c>
      <c r="N221" s="23">
        <f t="shared" si="104"/>
        <v>0</v>
      </c>
      <c r="O221" s="23">
        <f t="shared" si="105"/>
        <v>0</v>
      </c>
      <c r="P221" s="23">
        <f t="shared" si="106"/>
        <v>0</v>
      </c>
      <c r="Q221" s="107">
        <f>Z251</f>
        <v>0</v>
      </c>
      <c r="R221" s="162">
        <f>AA251</f>
        <v>0</v>
      </c>
      <c r="S221" s="108">
        <f>AB251</f>
        <v>0</v>
      </c>
    </row>
    <row r="222" spans="1:19" x14ac:dyDescent="0.25">
      <c r="A222" s="28" t="s">
        <v>34</v>
      </c>
      <c r="B222" s="23">
        <f t="shared" si="92"/>
        <v>0</v>
      </c>
      <c r="C222" s="23">
        <f t="shared" si="93"/>
        <v>0</v>
      </c>
      <c r="D222" s="23">
        <f t="shared" si="94"/>
        <v>0</v>
      </c>
      <c r="E222" s="23">
        <f t="shared" si="95"/>
        <v>0</v>
      </c>
      <c r="F222" s="23">
        <f t="shared" si="96"/>
        <v>0</v>
      </c>
      <c r="G222" s="23">
        <f t="shared" si="97"/>
        <v>0</v>
      </c>
      <c r="H222" s="23">
        <f t="shared" si="98"/>
        <v>0</v>
      </c>
      <c r="I222" s="23">
        <f t="shared" si="99"/>
        <v>0</v>
      </c>
      <c r="J222" s="23">
        <f t="shared" si="100"/>
        <v>0</v>
      </c>
      <c r="K222" s="23">
        <f t="shared" si="101"/>
        <v>0</v>
      </c>
      <c r="L222" s="23">
        <f t="shared" si="102"/>
        <v>0</v>
      </c>
      <c r="M222" s="23">
        <f t="shared" si="103"/>
        <v>0</v>
      </c>
      <c r="N222" s="23">
        <f t="shared" si="104"/>
        <v>0</v>
      </c>
      <c r="O222" s="23">
        <f t="shared" si="105"/>
        <v>0</v>
      </c>
      <c r="P222" s="23">
        <f t="shared" si="106"/>
        <v>0</v>
      </c>
      <c r="Q222" s="107">
        <f>AF251</f>
        <v>0</v>
      </c>
      <c r="R222" s="162">
        <f>AG251</f>
        <v>0</v>
      </c>
      <c r="S222" s="108">
        <f>AH251</f>
        <v>0</v>
      </c>
    </row>
    <row r="223" spans="1:19" ht="15.75" thickBot="1" x14ac:dyDescent="0.3">
      <c r="A223" s="24" t="s">
        <v>35</v>
      </c>
      <c r="B223" s="26">
        <f t="shared" si="92"/>
        <v>0</v>
      </c>
      <c r="C223" s="26">
        <f t="shared" si="93"/>
        <v>0</v>
      </c>
      <c r="D223" s="26">
        <f t="shared" si="94"/>
        <v>0</v>
      </c>
      <c r="E223" s="26">
        <f t="shared" si="95"/>
        <v>0</v>
      </c>
      <c r="F223" s="26">
        <f t="shared" si="96"/>
        <v>0</v>
      </c>
      <c r="G223" s="26">
        <f t="shared" si="97"/>
        <v>0</v>
      </c>
      <c r="H223" s="26">
        <f t="shared" si="98"/>
        <v>0</v>
      </c>
      <c r="I223" s="26">
        <f t="shared" si="99"/>
        <v>0</v>
      </c>
      <c r="J223" s="26">
        <f t="shared" si="100"/>
        <v>0</v>
      </c>
      <c r="K223" s="26">
        <f t="shared" si="101"/>
        <v>0</v>
      </c>
      <c r="L223" s="26">
        <f t="shared" si="102"/>
        <v>0</v>
      </c>
      <c r="M223" s="26">
        <f t="shared" si="103"/>
        <v>0</v>
      </c>
      <c r="N223" s="26">
        <f t="shared" si="104"/>
        <v>0</v>
      </c>
      <c r="O223" s="26">
        <f t="shared" si="105"/>
        <v>0</v>
      </c>
      <c r="P223" s="30">
        <f t="shared" si="106"/>
        <v>0</v>
      </c>
      <c r="Q223" s="113">
        <f>AL251</f>
        <v>0</v>
      </c>
      <c r="R223" s="163">
        <f>AM251</f>
        <v>0</v>
      </c>
      <c r="S223" s="114">
        <f>AN251</f>
        <v>0</v>
      </c>
    </row>
    <row r="225" spans="1:41" ht="15.75" thickBot="1" x14ac:dyDescent="0.3"/>
    <row r="226" spans="1:41" ht="17.25" customHeight="1" thickBot="1" x14ac:dyDescent="0.3">
      <c r="A226" s="129" t="s">
        <v>0</v>
      </c>
      <c r="B226" s="130" t="s">
        <v>43</v>
      </c>
      <c r="C226" s="130" t="s">
        <v>1</v>
      </c>
      <c r="D226" s="130" t="s">
        <v>2</v>
      </c>
      <c r="E226" s="131" t="s">
        <v>3</v>
      </c>
      <c r="G226" s="129" t="s">
        <v>0</v>
      </c>
      <c r="H226" s="130" t="s">
        <v>43</v>
      </c>
      <c r="I226" s="130" t="s">
        <v>1</v>
      </c>
      <c r="J226" s="130" t="s">
        <v>2</v>
      </c>
      <c r="K226" s="131" t="s">
        <v>3</v>
      </c>
      <c r="M226" s="129" t="s">
        <v>0</v>
      </c>
      <c r="N226" s="130" t="s">
        <v>43</v>
      </c>
      <c r="O226" s="130" t="s">
        <v>1</v>
      </c>
      <c r="P226" s="130" t="s">
        <v>2</v>
      </c>
      <c r="Q226" s="131" t="s">
        <v>3</v>
      </c>
      <c r="S226" s="129" t="s">
        <v>0</v>
      </c>
      <c r="T226" s="130" t="s">
        <v>43</v>
      </c>
      <c r="U226" s="130" t="s">
        <v>1</v>
      </c>
      <c r="V226" s="130" t="s">
        <v>2</v>
      </c>
      <c r="W226" s="131" t="s">
        <v>3</v>
      </c>
      <c r="Y226" s="129" t="s">
        <v>0</v>
      </c>
      <c r="Z226" s="130" t="s">
        <v>43</v>
      </c>
      <c r="AA226" s="130" t="s">
        <v>1</v>
      </c>
      <c r="AB226" s="130" t="s">
        <v>2</v>
      </c>
      <c r="AC226" s="131" t="s">
        <v>3</v>
      </c>
      <c r="AE226" s="129" t="s">
        <v>0</v>
      </c>
      <c r="AF226" s="130" t="s">
        <v>43</v>
      </c>
      <c r="AG226" s="130" t="s">
        <v>1</v>
      </c>
      <c r="AH226" s="130" t="s">
        <v>2</v>
      </c>
      <c r="AI226" s="131" t="s">
        <v>3</v>
      </c>
      <c r="AK226" s="129" t="s">
        <v>0</v>
      </c>
      <c r="AL226" s="130" t="s">
        <v>43</v>
      </c>
      <c r="AM226" s="130" t="s">
        <v>1</v>
      </c>
      <c r="AN226" s="130" t="s">
        <v>2</v>
      </c>
      <c r="AO226" s="131" t="s">
        <v>3</v>
      </c>
    </row>
    <row r="227" spans="1:41" ht="17.25" customHeight="1" x14ac:dyDescent="0.25">
      <c r="A227" s="110" t="str">
        <f>CONCATENATE($A$127," #15")</f>
        <v>Lunes #15</v>
      </c>
      <c r="B227" s="4">
        <v>1</v>
      </c>
      <c r="C227" s="23">
        <f>B217</f>
        <v>0</v>
      </c>
      <c r="D227" s="23">
        <f t="shared" ref="D227:D235" si="107">C227^2</f>
        <v>0</v>
      </c>
      <c r="E227" s="29">
        <f t="shared" ref="E227:E235" si="108">B227*C227</f>
        <v>0</v>
      </c>
      <c r="G227" s="110" t="str">
        <f>CONCATENATE($A$128," #15")</f>
        <v>Martes #15</v>
      </c>
      <c r="H227" s="4">
        <v>1</v>
      </c>
      <c r="I227" s="23">
        <f>B218</f>
        <v>0</v>
      </c>
      <c r="J227" s="23">
        <f t="shared" ref="J227:J241" si="109">I227^2</f>
        <v>0</v>
      </c>
      <c r="K227" s="29">
        <f t="shared" ref="K227:K241" si="110">H227*I227</f>
        <v>0</v>
      </c>
      <c r="M227" s="110" t="str">
        <f>CONCATENATE($A$129," #15")</f>
        <v>Miércoles #15</v>
      </c>
      <c r="N227" s="4">
        <v>1</v>
      </c>
      <c r="O227" s="201">
        <f>B219</f>
        <v>0</v>
      </c>
      <c r="P227" s="23">
        <f t="shared" ref="P227:P241" si="111">O227^2</f>
        <v>0</v>
      </c>
      <c r="Q227" s="29">
        <f t="shared" ref="Q227:Q241" si="112">N227*O227</f>
        <v>0</v>
      </c>
      <c r="S227" s="110" t="str">
        <f>CONCATENATE($A$130," #15")</f>
        <v>Jueves #15</v>
      </c>
      <c r="T227" s="4">
        <v>1</v>
      </c>
      <c r="U227" s="201">
        <f>B220</f>
        <v>0</v>
      </c>
      <c r="V227" s="201">
        <f t="shared" ref="V227:V235" si="113">U227^2</f>
        <v>0</v>
      </c>
      <c r="W227" s="29">
        <f t="shared" ref="W227:W235" si="114">T227*U227</f>
        <v>0</v>
      </c>
      <c r="Y227" s="110" t="str">
        <f>CONCATENATE($A$131," #15")</f>
        <v>Viernes #15</v>
      </c>
      <c r="Z227" s="4">
        <v>1</v>
      </c>
      <c r="AA227" s="201">
        <f>B221</f>
        <v>0</v>
      </c>
      <c r="AB227" s="23">
        <f t="shared" ref="AB227:AB235" si="115">AA227^2</f>
        <v>0</v>
      </c>
      <c r="AC227" s="29">
        <f t="shared" ref="AC227:AC235" si="116">Z227*AA227</f>
        <v>0</v>
      </c>
      <c r="AE227" s="110" t="str">
        <f>CONCATENATE($A$132," #15")</f>
        <v>Sábado #15</v>
      </c>
      <c r="AF227" s="4">
        <v>1</v>
      </c>
      <c r="AG227" s="201">
        <f>B222</f>
        <v>0</v>
      </c>
      <c r="AH227" s="23">
        <f t="shared" ref="AH227:AH241" si="117">AG227^2</f>
        <v>0</v>
      </c>
      <c r="AI227" s="29">
        <f t="shared" ref="AI227:AI241" si="118">AF227*AG227</f>
        <v>0</v>
      </c>
      <c r="AK227" s="110" t="str">
        <f>CONCATENATE($A$133," #15")</f>
        <v>Domingo #15</v>
      </c>
      <c r="AL227" s="4">
        <v>1</v>
      </c>
      <c r="AM227" s="201">
        <f>B223</f>
        <v>0</v>
      </c>
      <c r="AN227" s="23">
        <f t="shared" ref="AN227:AN241" si="119">AM227^2</f>
        <v>0</v>
      </c>
      <c r="AO227" s="29">
        <f t="shared" ref="AO227:AO241" si="120">AL227*AM227</f>
        <v>0</v>
      </c>
    </row>
    <row r="228" spans="1:41" ht="17.25" customHeight="1" x14ac:dyDescent="0.25">
      <c r="A228" s="110" t="str">
        <f>CONCATENATE($A$127," #14")</f>
        <v>Lunes #14</v>
      </c>
      <c r="B228" s="4">
        <v>2</v>
      </c>
      <c r="C228" s="23">
        <f>C217</f>
        <v>0</v>
      </c>
      <c r="D228" s="23">
        <f t="shared" si="107"/>
        <v>0</v>
      </c>
      <c r="E228" s="29">
        <f t="shared" si="108"/>
        <v>0</v>
      </c>
      <c r="G228" s="110" t="str">
        <f>CONCATENATE($A$128," #14")</f>
        <v>Martes #14</v>
      </c>
      <c r="H228" s="4">
        <v>2</v>
      </c>
      <c r="I228" s="23">
        <f>C218</f>
        <v>0</v>
      </c>
      <c r="J228" s="23">
        <f t="shared" si="109"/>
        <v>0</v>
      </c>
      <c r="K228" s="29">
        <f t="shared" si="110"/>
        <v>0</v>
      </c>
      <c r="M228" s="110" t="str">
        <f>CONCATENATE($A$129," #14")</f>
        <v>Miércoles #14</v>
      </c>
      <c r="N228" s="4">
        <v>2</v>
      </c>
      <c r="O228" s="201">
        <f>C219</f>
        <v>0</v>
      </c>
      <c r="P228" s="23">
        <f t="shared" si="111"/>
        <v>0</v>
      </c>
      <c r="Q228" s="29">
        <f t="shared" si="112"/>
        <v>0</v>
      </c>
      <c r="S228" s="110" t="str">
        <f>CONCATENATE($A$130," #14")</f>
        <v>Jueves #14</v>
      </c>
      <c r="T228" s="4">
        <v>2</v>
      </c>
      <c r="U228" s="201">
        <f>C220</f>
        <v>0</v>
      </c>
      <c r="V228" s="201">
        <f t="shared" si="113"/>
        <v>0</v>
      </c>
      <c r="W228" s="29">
        <f t="shared" si="114"/>
        <v>0</v>
      </c>
      <c r="Y228" s="110" t="str">
        <f>CONCATENATE($A$131," #14")</f>
        <v>Viernes #14</v>
      </c>
      <c r="Z228" s="4">
        <v>2</v>
      </c>
      <c r="AA228" s="201">
        <f>C221</f>
        <v>0</v>
      </c>
      <c r="AB228" s="23">
        <f t="shared" si="115"/>
        <v>0</v>
      </c>
      <c r="AC228" s="29">
        <f t="shared" si="116"/>
        <v>0</v>
      </c>
      <c r="AE228" s="110" t="str">
        <f>CONCATENATE($A$132," #14")</f>
        <v>Sábado #14</v>
      </c>
      <c r="AF228" s="4">
        <v>2</v>
      </c>
      <c r="AG228" s="201">
        <f>C222</f>
        <v>0</v>
      </c>
      <c r="AH228" s="23">
        <f t="shared" si="117"/>
        <v>0</v>
      </c>
      <c r="AI228" s="29">
        <f t="shared" si="118"/>
        <v>0</v>
      </c>
      <c r="AK228" s="110" t="str">
        <f>CONCATENATE($A$133," #14")</f>
        <v>Domingo #14</v>
      </c>
      <c r="AL228" s="4">
        <v>2</v>
      </c>
      <c r="AM228" s="201">
        <f>C223</f>
        <v>0</v>
      </c>
      <c r="AN228" s="23">
        <f t="shared" si="119"/>
        <v>0</v>
      </c>
      <c r="AO228" s="29">
        <f t="shared" si="120"/>
        <v>0</v>
      </c>
    </row>
    <row r="229" spans="1:41" ht="17.25" customHeight="1" x14ac:dyDescent="0.25">
      <c r="A229" s="110" t="str">
        <f>CONCATENATE($A$127," #13")</f>
        <v>Lunes #13</v>
      </c>
      <c r="B229" s="4">
        <v>3</v>
      </c>
      <c r="C229" s="23">
        <f>D217</f>
        <v>0</v>
      </c>
      <c r="D229" s="23">
        <f t="shared" si="107"/>
        <v>0</v>
      </c>
      <c r="E229" s="29">
        <f t="shared" si="108"/>
        <v>0</v>
      </c>
      <c r="G229" s="110" t="str">
        <f>CONCATENATE($A$128," #13")</f>
        <v>Martes #13</v>
      </c>
      <c r="H229" s="4">
        <v>3</v>
      </c>
      <c r="I229" s="23">
        <f>D218</f>
        <v>0</v>
      </c>
      <c r="J229" s="23">
        <f t="shared" si="109"/>
        <v>0</v>
      </c>
      <c r="K229" s="29">
        <f t="shared" si="110"/>
        <v>0</v>
      </c>
      <c r="M229" s="110" t="str">
        <f>CONCATENATE($A$129," #13")</f>
        <v>Miércoles #13</v>
      </c>
      <c r="N229" s="4">
        <v>3</v>
      </c>
      <c r="O229" s="201">
        <f>D219</f>
        <v>0</v>
      </c>
      <c r="P229" s="23">
        <f t="shared" si="111"/>
        <v>0</v>
      </c>
      <c r="Q229" s="29">
        <f t="shared" si="112"/>
        <v>0</v>
      </c>
      <c r="S229" s="110" t="str">
        <f>CONCATENATE($A$130," #13")</f>
        <v>Jueves #13</v>
      </c>
      <c r="T229" s="4">
        <v>3</v>
      </c>
      <c r="U229" s="201">
        <f>D220</f>
        <v>0</v>
      </c>
      <c r="V229" s="201">
        <f t="shared" si="113"/>
        <v>0</v>
      </c>
      <c r="W229" s="29">
        <f t="shared" si="114"/>
        <v>0</v>
      </c>
      <c r="Y229" s="110" t="str">
        <f>CONCATENATE($A$131," #13")</f>
        <v>Viernes #13</v>
      </c>
      <c r="Z229" s="4">
        <v>3</v>
      </c>
      <c r="AA229" s="201">
        <f>D221</f>
        <v>0</v>
      </c>
      <c r="AB229" s="23">
        <f t="shared" si="115"/>
        <v>0</v>
      </c>
      <c r="AC229" s="29">
        <f t="shared" si="116"/>
        <v>0</v>
      </c>
      <c r="AE229" s="110" t="str">
        <f>CONCATENATE($A$132," #13")</f>
        <v>Sábado #13</v>
      </c>
      <c r="AF229" s="4">
        <v>3</v>
      </c>
      <c r="AG229" s="201">
        <f>D222</f>
        <v>0</v>
      </c>
      <c r="AH229" s="23">
        <f t="shared" si="117"/>
        <v>0</v>
      </c>
      <c r="AI229" s="29">
        <f t="shared" si="118"/>
        <v>0</v>
      </c>
      <c r="AK229" s="110" t="str">
        <f>CONCATENATE($A$133," #13")</f>
        <v>Domingo #13</v>
      </c>
      <c r="AL229" s="4">
        <v>3</v>
      </c>
      <c r="AM229" s="201">
        <f>D223</f>
        <v>0</v>
      </c>
      <c r="AN229" s="23">
        <f t="shared" si="119"/>
        <v>0</v>
      </c>
      <c r="AO229" s="29">
        <f t="shared" si="120"/>
        <v>0</v>
      </c>
    </row>
    <row r="230" spans="1:41" ht="17.25" customHeight="1" x14ac:dyDescent="0.25">
      <c r="A230" s="110" t="str">
        <f>CONCATENATE($A$127," #12")</f>
        <v>Lunes #12</v>
      </c>
      <c r="B230" s="4">
        <v>4</v>
      </c>
      <c r="C230" s="23">
        <f>E217</f>
        <v>0</v>
      </c>
      <c r="D230" s="23">
        <f t="shared" si="107"/>
        <v>0</v>
      </c>
      <c r="E230" s="29">
        <f t="shared" si="108"/>
        <v>0</v>
      </c>
      <c r="G230" s="110" t="str">
        <f>CONCATENATE($A$128," #12")</f>
        <v>Martes #12</v>
      </c>
      <c r="H230" s="4">
        <v>4</v>
      </c>
      <c r="I230" s="23">
        <f>E218</f>
        <v>0</v>
      </c>
      <c r="J230" s="23">
        <f t="shared" si="109"/>
        <v>0</v>
      </c>
      <c r="K230" s="29">
        <f t="shared" si="110"/>
        <v>0</v>
      </c>
      <c r="M230" s="110" t="str">
        <f>CONCATENATE($A$129," #12")</f>
        <v>Miércoles #12</v>
      </c>
      <c r="N230" s="4">
        <v>4</v>
      </c>
      <c r="O230" s="201">
        <f>E219</f>
        <v>0</v>
      </c>
      <c r="P230" s="23">
        <f t="shared" si="111"/>
        <v>0</v>
      </c>
      <c r="Q230" s="29">
        <f t="shared" si="112"/>
        <v>0</v>
      </c>
      <c r="S230" s="110" t="str">
        <f>CONCATENATE($A$130," #12")</f>
        <v>Jueves #12</v>
      </c>
      <c r="T230" s="4">
        <v>4</v>
      </c>
      <c r="U230" s="201">
        <f>E220</f>
        <v>0</v>
      </c>
      <c r="V230" s="201">
        <f t="shared" si="113"/>
        <v>0</v>
      </c>
      <c r="W230" s="29">
        <f t="shared" si="114"/>
        <v>0</v>
      </c>
      <c r="Y230" s="110" t="str">
        <f>CONCATENATE($A$131," #12")</f>
        <v>Viernes #12</v>
      </c>
      <c r="Z230" s="4">
        <v>4</v>
      </c>
      <c r="AA230" s="201">
        <f>E221</f>
        <v>0</v>
      </c>
      <c r="AB230" s="23">
        <f t="shared" si="115"/>
        <v>0</v>
      </c>
      <c r="AC230" s="29">
        <f t="shared" si="116"/>
        <v>0</v>
      </c>
      <c r="AE230" s="110" t="str">
        <f>CONCATENATE($A$132," #12")</f>
        <v>Sábado #12</v>
      </c>
      <c r="AF230" s="4">
        <v>4</v>
      </c>
      <c r="AG230" s="201">
        <f>E222</f>
        <v>0</v>
      </c>
      <c r="AH230" s="23">
        <f t="shared" si="117"/>
        <v>0</v>
      </c>
      <c r="AI230" s="29">
        <f t="shared" si="118"/>
        <v>0</v>
      </c>
      <c r="AK230" s="110" t="str">
        <f>CONCATENATE($A$133," #12")</f>
        <v>Domingo #12</v>
      </c>
      <c r="AL230" s="4">
        <v>4</v>
      </c>
      <c r="AM230" s="201">
        <f>E223</f>
        <v>0</v>
      </c>
      <c r="AN230" s="23">
        <f t="shared" si="119"/>
        <v>0</v>
      </c>
      <c r="AO230" s="29">
        <f t="shared" si="120"/>
        <v>0</v>
      </c>
    </row>
    <row r="231" spans="1:41" ht="17.25" customHeight="1" x14ac:dyDescent="0.25">
      <c r="A231" s="110" t="str">
        <f>CONCATENATE($A$127," #11")</f>
        <v>Lunes #11</v>
      </c>
      <c r="B231" s="4">
        <v>5</v>
      </c>
      <c r="C231" s="23">
        <f>F217</f>
        <v>0</v>
      </c>
      <c r="D231" s="23">
        <f t="shared" si="107"/>
        <v>0</v>
      </c>
      <c r="E231" s="29">
        <f t="shared" si="108"/>
        <v>0</v>
      </c>
      <c r="G231" s="110" t="str">
        <f>CONCATENATE($A$128," #11")</f>
        <v>Martes #11</v>
      </c>
      <c r="H231" s="4">
        <v>5</v>
      </c>
      <c r="I231" s="23">
        <f>F218</f>
        <v>0</v>
      </c>
      <c r="J231" s="23">
        <f t="shared" si="109"/>
        <v>0</v>
      </c>
      <c r="K231" s="29">
        <f t="shared" si="110"/>
        <v>0</v>
      </c>
      <c r="M231" s="110" t="str">
        <f>CONCATENATE($A$129," #11")</f>
        <v>Miércoles #11</v>
      </c>
      <c r="N231" s="4">
        <v>5</v>
      </c>
      <c r="O231" s="201">
        <f>F219</f>
        <v>0</v>
      </c>
      <c r="P231" s="23">
        <f t="shared" si="111"/>
        <v>0</v>
      </c>
      <c r="Q231" s="29">
        <f t="shared" si="112"/>
        <v>0</v>
      </c>
      <c r="S231" s="110" t="str">
        <f>CONCATENATE($A$130," #11")</f>
        <v>Jueves #11</v>
      </c>
      <c r="T231" s="4">
        <v>5</v>
      </c>
      <c r="U231" s="201">
        <f>F220</f>
        <v>0</v>
      </c>
      <c r="V231" s="201">
        <f t="shared" si="113"/>
        <v>0</v>
      </c>
      <c r="W231" s="29">
        <f t="shared" si="114"/>
        <v>0</v>
      </c>
      <c r="Y231" s="110" t="str">
        <f>CONCATENATE($A$131," #11")</f>
        <v>Viernes #11</v>
      </c>
      <c r="Z231" s="4">
        <v>5</v>
      </c>
      <c r="AA231" s="201">
        <f>F221</f>
        <v>0</v>
      </c>
      <c r="AB231" s="23">
        <f t="shared" si="115"/>
        <v>0</v>
      </c>
      <c r="AC231" s="29">
        <f t="shared" si="116"/>
        <v>0</v>
      </c>
      <c r="AE231" s="110" t="str">
        <f>CONCATENATE($A$132," #11")</f>
        <v>Sábado #11</v>
      </c>
      <c r="AF231" s="4">
        <v>5</v>
      </c>
      <c r="AG231" s="201">
        <f>F222</f>
        <v>0</v>
      </c>
      <c r="AH231" s="23">
        <f t="shared" si="117"/>
        <v>0</v>
      </c>
      <c r="AI231" s="29">
        <f t="shared" si="118"/>
        <v>0</v>
      </c>
      <c r="AK231" s="110" t="str">
        <f>CONCATENATE($A$133," #11")</f>
        <v>Domingo #11</v>
      </c>
      <c r="AL231" s="4">
        <v>5</v>
      </c>
      <c r="AM231" s="201">
        <f>F223</f>
        <v>0</v>
      </c>
      <c r="AN231" s="23">
        <f t="shared" si="119"/>
        <v>0</v>
      </c>
      <c r="AO231" s="29">
        <f t="shared" si="120"/>
        <v>0</v>
      </c>
    </row>
    <row r="232" spans="1:41" ht="17.25" customHeight="1" x14ac:dyDescent="0.25">
      <c r="A232" s="110" t="str">
        <f>CONCATENATE($A$127," #10")</f>
        <v>Lunes #10</v>
      </c>
      <c r="B232" s="4">
        <v>6</v>
      </c>
      <c r="C232" s="23">
        <f>G217</f>
        <v>0</v>
      </c>
      <c r="D232" s="23">
        <f t="shared" si="107"/>
        <v>0</v>
      </c>
      <c r="E232" s="29">
        <f t="shared" si="108"/>
        <v>0</v>
      </c>
      <c r="G232" s="110" t="str">
        <f>CONCATENATE($A$128," #10")</f>
        <v>Martes #10</v>
      </c>
      <c r="H232" s="4">
        <v>6</v>
      </c>
      <c r="I232" s="23">
        <f>G218</f>
        <v>0</v>
      </c>
      <c r="J232" s="23">
        <f t="shared" si="109"/>
        <v>0</v>
      </c>
      <c r="K232" s="29">
        <f t="shared" si="110"/>
        <v>0</v>
      </c>
      <c r="M232" s="110" t="str">
        <f>CONCATENATE($A$129," #10")</f>
        <v>Miércoles #10</v>
      </c>
      <c r="N232" s="4">
        <v>6</v>
      </c>
      <c r="O232" s="201">
        <f>G219</f>
        <v>0</v>
      </c>
      <c r="P232" s="23">
        <f t="shared" si="111"/>
        <v>0</v>
      </c>
      <c r="Q232" s="29">
        <f t="shared" si="112"/>
        <v>0</v>
      </c>
      <c r="S232" s="110" t="str">
        <f>CONCATENATE($A$130," #10")</f>
        <v>Jueves #10</v>
      </c>
      <c r="T232" s="4">
        <v>6</v>
      </c>
      <c r="U232" s="201">
        <f>G220</f>
        <v>0</v>
      </c>
      <c r="V232" s="201">
        <f t="shared" si="113"/>
        <v>0</v>
      </c>
      <c r="W232" s="29">
        <f t="shared" si="114"/>
        <v>0</v>
      </c>
      <c r="Y232" s="110" t="str">
        <f>CONCATENATE($A$131," #10")</f>
        <v>Viernes #10</v>
      </c>
      <c r="Z232" s="4">
        <v>6</v>
      </c>
      <c r="AA232" s="201">
        <f>G221</f>
        <v>0</v>
      </c>
      <c r="AB232" s="23">
        <f t="shared" si="115"/>
        <v>0</v>
      </c>
      <c r="AC232" s="29">
        <f t="shared" si="116"/>
        <v>0</v>
      </c>
      <c r="AE232" s="110" t="str">
        <f>CONCATENATE($A$132," #10")</f>
        <v>Sábado #10</v>
      </c>
      <c r="AF232" s="4">
        <v>6</v>
      </c>
      <c r="AG232" s="201">
        <f>G222</f>
        <v>0</v>
      </c>
      <c r="AH232" s="23">
        <f t="shared" si="117"/>
        <v>0</v>
      </c>
      <c r="AI232" s="29">
        <f t="shared" si="118"/>
        <v>0</v>
      </c>
      <c r="AK232" s="110" t="str">
        <f>CONCATENATE($A$133," #10")</f>
        <v>Domingo #10</v>
      </c>
      <c r="AL232" s="4">
        <v>6</v>
      </c>
      <c r="AM232" s="201">
        <f>G223</f>
        <v>0</v>
      </c>
      <c r="AN232" s="23">
        <f t="shared" si="119"/>
        <v>0</v>
      </c>
      <c r="AO232" s="29">
        <f t="shared" si="120"/>
        <v>0</v>
      </c>
    </row>
    <row r="233" spans="1:41" ht="17.25" customHeight="1" x14ac:dyDescent="0.25">
      <c r="A233" s="110" t="str">
        <f>CONCATENATE($A$127," #9")</f>
        <v>Lunes #9</v>
      </c>
      <c r="B233" s="4">
        <v>7</v>
      </c>
      <c r="C233" s="23">
        <f>H217</f>
        <v>0</v>
      </c>
      <c r="D233" s="23">
        <f t="shared" si="107"/>
        <v>0</v>
      </c>
      <c r="E233" s="29">
        <f t="shared" si="108"/>
        <v>0</v>
      </c>
      <c r="G233" s="110" t="str">
        <f>CONCATENATE($A$128," #9")</f>
        <v>Martes #9</v>
      </c>
      <c r="H233" s="4">
        <v>7</v>
      </c>
      <c r="I233" s="23">
        <f>H218</f>
        <v>0</v>
      </c>
      <c r="J233" s="23">
        <f t="shared" si="109"/>
        <v>0</v>
      </c>
      <c r="K233" s="29">
        <f t="shared" si="110"/>
        <v>0</v>
      </c>
      <c r="M233" s="110" t="str">
        <f>CONCATENATE($A$129," #9")</f>
        <v>Miércoles #9</v>
      </c>
      <c r="N233" s="4">
        <v>7</v>
      </c>
      <c r="O233" s="201">
        <f>H219</f>
        <v>0</v>
      </c>
      <c r="P233" s="23">
        <f t="shared" si="111"/>
        <v>0</v>
      </c>
      <c r="Q233" s="29">
        <f t="shared" si="112"/>
        <v>0</v>
      </c>
      <c r="S233" s="110" t="str">
        <f>CONCATENATE($A$130," #9")</f>
        <v>Jueves #9</v>
      </c>
      <c r="T233" s="4">
        <v>7</v>
      </c>
      <c r="U233" s="201">
        <f>H220</f>
        <v>0</v>
      </c>
      <c r="V233" s="201">
        <f t="shared" si="113"/>
        <v>0</v>
      </c>
      <c r="W233" s="29">
        <f t="shared" si="114"/>
        <v>0</v>
      </c>
      <c r="Y233" s="110" t="str">
        <f>CONCATENATE($A$131," #9")</f>
        <v>Viernes #9</v>
      </c>
      <c r="Z233" s="4">
        <v>7</v>
      </c>
      <c r="AA233" s="201">
        <f>H221</f>
        <v>0</v>
      </c>
      <c r="AB233" s="23">
        <f t="shared" si="115"/>
        <v>0</v>
      </c>
      <c r="AC233" s="29">
        <f t="shared" si="116"/>
        <v>0</v>
      </c>
      <c r="AE233" s="110" t="str">
        <f>CONCATENATE($A$132," #9")</f>
        <v>Sábado #9</v>
      </c>
      <c r="AF233" s="4">
        <v>7</v>
      </c>
      <c r="AG233" s="201">
        <f>H222</f>
        <v>0</v>
      </c>
      <c r="AH233" s="23">
        <f t="shared" si="117"/>
        <v>0</v>
      </c>
      <c r="AI233" s="29">
        <f t="shared" si="118"/>
        <v>0</v>
      </c>
      <c r="AK233" s="110" t="str">
        <f>CONCATENATE($A$133," #9")</f>
        <v>Domingo #9</v>
      </c>
      <c r="AL233" s="4">
        <v>7</v>
      </c>
      <c r="AM233" s="201">
        <f>H223</f>
        <v>0</v>
      </c>
      <c r="AN233" s="23">
        <f t="shared" si="119"/>
        <v>0</v>
      </c>
      <c r="AO233" s="29">
        <f t="shared" si="120"/>
        <v>0</v>
      </c>
    </row>
    <row r="234" spans="1:41" ht="17.25" customHeight="1" x14ac:dyDescent="0.25">
      <c r="A234" s="110" t="str">
        <f>CONCATENATE($A$127," #8")</f>
        <v>Lunes #8</v>
      </c>
      <c r="B234" s="4">
        <v>8</v>
      </c>
      <c r="C234" s="23">
        <f>I217</f>
        <v>0</v>
      </c>
      <c r="D234" s="23">
        <f t="shared" si="107"/>
        <v>0</v>
      </c>
      <c r="E234" s="29">
        <f t="shared" si="108"/>
        <v>0</v>
      </c>
      <c r="G234" s="110" t="str">
        <f>CONCATENATE($A$128," #8")</f>
        <v>Martes #8</v>
      </c>
      <c r="H234" s="4">
        <v>8</v>
      </c>
      <c r="I234" s="23">
        <f>I218</f>
        <v>0</v>
      </c>
      <c r="J234" s="23">
        <f t="shared" si="109"/>
        <v>0</v>
      </c>
      <c r="K234" s="29">
        <f t="shared" si="110"/>
        <v>0</v>
      </c>
      <c r="M234" s="110" t="str">
        <f>CONCATENATE($A$129," #8")</f>
        <v>Miércoles #8</v>
      </c>
      <c r="N234" s="4">
        <v>8</v>
      </c>
      <c r="O234" s="201">
        <f>I219</f>
        <v>0</v>
      </c>
      <c r="P234" s="23">
        <f t="shared" si="111"/>
        <v>0</v>
      </c>
      <c r="Q234" s="29">
        <f t="shared" si="112"/>
        <v>0</v>
      </c>
      <c r="S234" s="110" t="str">
        <f>CONCATENATE($A$130," #8")</f>
        <v>Jueves #8</v>
      </c>
      <c r="T234" s="4">
        <v>8</v>
      </c>
      <c r="U234" s="201">
        <f>I220</f>
        <v>0</v>
      </c>
      <c r="V234" s="201">
        <f t="shared" si="113"/>
        <v>0</v>
      </c>
      <c r="W234" s="29">
        <f t="shared" si="114"/>
        <v>0</v>
      </c>
      <c r="Y234" s="110" t="str">
        <f>CONCATENATE($A$131," #8")</f>
        <v>Viernes #8</v>
      </c>
      <c r="Z234" s="4">
        <v>8</v>
      </c>
      <c r="AA234" s="201">
        <f>I221</f>
        <v>0</v>
      </c>
      <c r="AB234" s="23">
        <f t="shared" si="115"/>
        <v>0</v>
      </c>
      <c r="AC234" s="29">
        <f t="shared" si="116"/>
        <v>0</v>
      </c>
      <c r="AE234" s="110" t="str">
        <f>CONCATENATE($A$132," #8")</f>
        <v>Sábado #8</v>
      </c>
      <c r="AF234" s="4">
        <v>8</v>
      </c>
      <c r="AG234" s="201">
        <f>I222</f>
        <v>0</v>
      </c>
      <c r="AH234" s="23">
        <f t="shared" si="117"/>
        <v>0</v>
      </c>
      <c r="AI234" s="29">
        <f t="shared" si="118"/>
        <v>0</v>
      </c>
      <c r="AK234" s="110" t="str">
        <f>CONCATENATE($A$133," #8")</f>
        <v>Domingo #8</v>
      </c>
      <c r="AL234" s="4">
        <v>8</v>
      </c>
      <c r="AM234" s="201">
        <f>I223</f>
        <v>0</v>
      </c>
      <c r="AN234" s="23">
        <f t="shared" si="119"/>
        <v>0</v>
      </c>
      <c r="AO234" s="29">
        <f t="shared" si="120"/>
        <v>0</v>
      </c>
    </row>
    <row r="235" spans="1:41" ht="17.25" customHeight="1" x14ac:dyDescent="0.25">
      <c r="A235" s="110" t="str">
        <f>CONCATENATE($A$127," #7")</f>
        <v>Lunes #7</v>
      </c>
      <c r="B235" s="4">
        <v>9</v>
      </c>
      <c r="C235" s="23">
        <f>J217</f>
        <v>0</v>
      </c>
      <c r="D235" s="23">
        <f t="shared" si="107"/>
        <v>0</v>
      </c>
      <c r="E235" s="29">
        <f t="shared" si="108"/>
        <v>0</v>
      </c>
      <c r="G235" s="110" t="str">
        <f>CONCATENATE($A$128," #7")</f>
        <v>Martes #7</v>
      </c>
      <c r="H235" s="4">
        <v>9</v>
      </c>
      <c r="I235" s="23">
        <f>J218</f>
        <v>0</v>
      </c>
      <c r="J235" s="23">
        <f t="shared" si="109"/>
        <v>0</v>
      </c>
      <c r="K235" s="29">
        <f t="shared" si="110"/>
        <v>0</v>
      </c>
      <c r="M235" s="110" t="str">
        <f>CONCATENATE($A$129," #7")</f>
        <v>Miércoles #7</v>
      </c>
      <c r="N235" s="4">
        <v>9</v>
      </c>
      <c r="O235" s="201">
        <f>J219</f>
        <v>0</v>
      </c>
      <c r="P235" s="23">
        <f t="shared" si="111"/>
        <v>0</v>
      </c>
      <c r="Q235" s="29">
        <f t="shared" si="112"/>
        <v>0</v>
      </c>
      <c r="S235" s="110" t="str">
        <f>CONCATENATE($A$130," #7")</f>
        <v>Jueves #7</v>
      </c>
      <c r="T235" s="4">
        <v>9</v>
      </c>
      <c r="U235" s="201">
        <f>J220</f>
        <v>0</v>
      </c>
      <c r="V235" s="201">
        <f t="shared" si="113"/>
        <v>0</v>
      </c>
      <c r="W235" s="29">
        <f t="shared" si="114"/>
        <v>0</v>
      </c>
      <c r="Y235" s="110" t="str">
        <f>CONCATENATE($A$131," #7")</f>
        <v>Viernes #7</v>
      </c>
      <c r="Z235" s="4">
        <v>9</v>
      </c>
      <c r="AA235" s="201">
        <f>J221</f>
        <v>0</v>
      </c>
      <c r="AB235" s="23">
        <f t="shared" si="115"/>
        <v>0</v>
      </c>
      <c r="AC235" s="29">
        <f t="shared" si="116"/>
        <v>0</v>
      </c>
      <c r="AE235" s="110" t="str">
        <f>CONCATENATE($A$132," #7")</f>
        <v>Sábado #7</v>
      </c>
      <c r="AF235" s="4">
        <v>9</v>
      </c>
      <c r="AG235" s="201">
        <f>J222</f>
        <v>0</v>
      </c>
      <c r="AH235" s="23">
        <f t="shared" si="117"/>
        <v>0</v>
      </c>
      <c r="AI235" s="29">
        <f t="shared" si="118"/>
        <v>0</v>
      </c>
      <c r="AK235" s="110" t="str">
        <f>CONCATENATE($A$133," #7")</f>
        <v>Domingo #7</v>
      </c>
      <c r="AL235" s="4">
        <v>9</v>
      </c>
      <c r="AM235" s="201">
        <f>J223</f>
        <v>0</v>
      </c>
      <c r="AN235" s="23">
        <f t="shared" si="119"/>
        <v>0</v>
      </c>
      <c r="AO235" s="29">
        <f t="shared" si="120"/>
        <v>0</v>
      </c>
    </row>
    <row r="236" spans="1:41" x14ac:dyDescent="0.25">
      <c r="A236" s="110" t="str">
        <f>CONCATENATE($A$127," #6")</f>
        <v>Lunes #6</v>
      </c>
      <c r="B236" s="4">
        <v>10</v>
      </c>
      <c r="C236" s="23">
        <f>K217</f>
        <v>0</v>
      </c>
      <c r="D236" s="23">
        <f>C236^2</f>
        <v>0</v>
      </c>
      <c r="E236" s="29">
        <f>B236*C236</f>
        <v>0</v>
      </c>
      <c r="G236" s="110" t="str">
        <f>CONCATENATE($A$128," #6")</f>
        <v>Martes #6</v>
      </c>
      <c r="H236" s="4">
        <v>10</v>
      </c>
      <c r="I236" s="23">
        <f>K218</f>
        <v>0</v>
      </c>
      <c r="J236" s="23">
        <f t="shared" si="109"/>
        <v>0</v>
      </c>
      <c r="K236" s="29">
        <f t="shared" si="110"/>
        <v>0</v>
      </c>
      <c r="M236" s="110" t="str">
        <f>CONCATENATE($A$129," #6")</f>
        <v>Miércoles #6</v>
      </c>
      <c r="N236" s="4">
        <v>10</v>
      </c>
      <c r="O236" s="201">
        <f>K219</f>
        <v>0</v>
      </c>
      <c r="P236" s="23">
        <f t="shared" si="111"/>
        <v>0</v>
      </c>
      <c r="Q236" s="29">
        <f t="shared" si="112"/>
        <v>0</v>
      </c>
      <c r="S236" s="110" t="str">
        <f>CONCATENATE($A$130," #6")</f>
        <v>Jueves #6</v>
      </c>
      <c r="T236" s="4">
        <v>10</v>
      </c>
      <c r="U236" s="201">
        <f>K220</f>
        <v>0</v>
      </c>
      <c r="V236" s="201">
        <f>U236^2</f>
        <v>0</v>
      </c>
      <c r="W236" s="29">
        <f>T236*U236</f>
        <v>0</v>
      </c>
      <c r="Y236" s="110" t="str">
        <f>CONCATENATE($A$131," #6")</f>
        <v>Viernes #6</v>
      </c>
      <c r="Z236" s="4">
        <v>10</v>
      </c>
      <c r="AA236" s="201">
        <f>K221</f>
        <v>0</v>
      </c>
      <c r="AB236" s="23">
        <f>AA236^2</f>
        <v>0</v>
      </c>
      <c r="AC236" s="29">
        <f>Z236*AA236</f>
        <v>0</v>
      </c>
      <c r="AE236" s="110" t="str">
        <f>CONCATENATE($A$132," #6")</f>
        <v>Sábado #6</v>
      </c>
      <c r="AF236" s="4">
        <v>10</v>
      </c>
      <c r="AG236" s="201">
        <f>K222</f>
        <v>0</v>
      </c>
      <c r="AH236" s="23">
        <f t="shared" si="117"/>
        <v>0</v>
      </c>
      <c r="AI236" s="29">
        <f t="shared" si="118"/>
        <v>0</v>
      </c>
      <c r="AK236" s="110" t="str">
        <f>CONCATENATE($A$133," #6")</f>
        <v>Domingo #6</v>
      </c>
      <c r="AL236" s="4">
        <v>10</v>
      </c>
      <c r="AM236" s="201">
        <f>K223</f>
        <v>0</v>
      </c>
      <c r="AN236" s="23">
        <f t="shared" si="119"/>
        <v>0</v>
      </c>
      <c r="AO236" s="29">
        <f t="shared" si="120"/>
        <v>0</v>
      </c>
    </row>
    <row r="237" spans="1:41" x14ac:dyDescent="0.25">
      <c r="A237" s="110" t="str">
        <f>CONCATENATE($A$127," #5")</f>
        <v>Lunes #5</v>
      </c>
      <c r="B237" s="4">
        <v>11</v>
      </c>
      <c r="C237" s="23">
        <f>L217</f>
        <v>0</v>
      </c>
      <c r="D237" s="23">
        <f t="shared" ref="D237:D241" si="121">C237^2</f>
        <v>0</v>
      </c>
      <c r="E237" s="29">
        <f t="shared" ref="E237:E241" si="122">B237*C237</f>
        <v>0</v>
      </c>
      <c r="G237" s="110" t="str">
        <f>CONCATENATE($A$128," #5")</f>
        <v>Martes #5</v>
      </c>
      <c r="H237" s="4">
        <v>11</v>
      </c>
      <c r="I237" s="23">
        <f>L218</f>
        <v>0</v>
      </c>
      <c r="J237" s="23">
        <f t="shared" si="109"/>
        <v>0</v>
      </c>
      <c r="K237" s="29">
        <f t="shared" si="110"/>
        <v>0</v>
      </c>
      <c r="M237" s="110" t="str">
        <f>CONCATENATE($A$129," #5")</f>
        <v>Miércoles #5</v>
      </c>
      <c r="N237" s="4">
        <v>11</v>
      </c>
      <c r="O237" s="201">
        <f>L219</f>
        <v>0</v>
      </c>
      <c r="P237" s="23">
        <f t="shared" si="111"/>
        <v>0</v>
      </c>
      <c r="Q237" s="29">
        <f t="shared" si="112"/>
        <v>0</v>
      </c>
      <c r="S237" s="110" t="str">
        <f>CONCATENATE($A$130," #5")</f>
        <v>Jueves #5</v>
      </c>
      <c r="T237" s="4">
        <v>11</v>
      </c>
      <c r="U237" s="23">
        <f>L220</f>
        <v>0</v>
      </c>
      <c r="V237" s="23">
        <f t="shared" ref="V237:V241" si="123">U237^2</f>
        <v>0</v>
      </c>
      <c r="W237" s="29">
        <f t="shared" ref="W237:W241" si="124">T237*U237</f>
        <v>0</v>
      </c>
      <c r="Y237" s="110" t="str">
        <f>CONCATENATE($A$131," #5")</f>
        <v>Viernes #5</v>
      </c>
      <c r="Z237" s="4">
        <v>11</v>
      </c>
      <c r="AA237" s="201">
        <f>L221</f>
        <v>0</v>
      </c>
      <c r="AB237" s="23">
        <f t="shared" ref="AB237:AB241" si="125">AA237^2</f>
        <v>0</v>
      </c>
      <c r="AC237" s="29">
        <f t="shared" ref="AC237:AC241" si="126">Z237*AA237</f>
        <v>0</v>
      </c>
      <c r="AE237" s="110" t="str">
        <f>CONCATENATE($A$132," #5")</f>
        <v>Sábado #5</v>
      </c>
      <c r="AF237" s="4">
        <v>11</v>
      </c>
      <c r="AG237" s="201">
        <f>L222</f>
        <v>0</v>
      </c>
      <c r="AH237" s="23">
        <f t="shared" si="117"/>
        <v>0</v>
      </c>
      <c r="AI237" s="29">
        <f t="shared" si="118"/>
        <v>0</v>
      </c>
      <c r="AK237" s="110" t="str">
        <f>CONCATENATE($A$133," #5")</f>
        <v>Domingo #5</v>
      </c>
      <c r="AL237" s="4">
        <v>11</v>
      </c>
      <c r="AM237" s="201">
        <f>L223</f>
        <v>0</v>
      </c>
      <c r="AN237" s="23">
        <f t="shared" si="119"/>
        <v>0</v>
      </c>
      <c r="AO237" s="29">
        <f t="shared" si="120"/>
        <v>0</v>
      </c>
    </row>
    <row r="238" spans="1:41" x14ac:dyDescent="0.25">
      <c r="A238" s="110" t="str">
        <f>CONCATENATE($A$127," #4")</f>
        <v>Lunes #4</v>
      </c>
      <c r="B238" s="4">
        <v>12</v>
      </c>
      <c r="C238" s="23">
        <f>M217</f>
        <v>0</v>
      </c>
      <c r="D238" s="23">
        <f t="shared" si="121"/>
        <v>0</v>
      </c>
      <c r="E238" s="29">
        <f t="shared" si="122"/>
        <v>0</v>
      </c>
      <c r="G238" s="110" t="str">
        <f>CONCATENATE($A$128," #4")</f>
        <v>Martes #4</v>
      </c>
      <c r="H238" s="4">
        <v>12</v>
      </c>
      <c r="I238" s="23">
        <f>M218</f>
        <v>0</v>
      </c>
      <c r="J238" s="23">
        <f t="shared" si="109"/>
        <v>0</v>
      </c>
      <c r="K238" s="29">
        <f t="shared" si="110"/>
        <v>0</v>
      </c>
      <c r="M238" s="110" t="str">
        <f>CONCATENATE($A$129," #4")</f>
        <v>Miércoles #4</v>
      </c>
      <c r="N238" s="4">
        <v>12</v>
      </c>
      <c r="O238" s="201">
        <f>M219</f>
        <v>0</v>
      </c>
      <c r="P238" s="23">
        <f t="shared" si="111"/>
        <v>0</v>
      </c>
      <c r="Q238" s="29">
        <f t="shared" si="112"/>
        <v>0</v>
      </c>
      <c r="S238" s="110" t="str">
        <f>CONCATENATE($A$130," #4")</f>
        <v>Jueves #4</v>
      </c>
      <c r="T238" s="4">
        <v>12</v>
      </c>
      <c r="U238" s="23">
        <f>M220</f>
        <v>0</v>
      </c>
      <c r="V238" s="23">
        <f t="shared" si="123"/>
        <v>0</v>
      </c>
      <c r="W238" s="29">
        <f t="shared" si="124"/>
        <v>0</v>
      </c>
      <c r="Y238" s="110" t="str">
        <f>CONCATENATE($A$131," #4")</f>
        <v>Viernes #4</v>
      </c>
      <c r="Z238" s="4">
        <v>12</v>
      </c>
      <c r="AA238" s="201">
        <f>M221</f>
        <v>0</v>
      </c>
      <c r="AB238" s="23">
        <f t="shared" si="125"/>
        <v>0</v>
      </c>
      <c r="AC238" s="29">
        <f t="shared" si="126"/>
        <v>0</v>
      </c>
      <c r="AE238" s="110" t="str">
        <f>CONCATENATE($A$132," #4")</f>
        <v>Sábado #4</v>
      </c>
      <c r="AF238" s="4">
        <v>12</v>
      </c>
      <c r="AG238" s="201">
        <f>M222</f>
        <v>0</v>
      </c>
      <c r="AH238" s="23">
        <f t="shared" si="117"/>
        <v>0</v>
      </c>
      <c r="AI238" s="29">
        <f t="shared" si="118"/>
        <v>0</v>
      </c>
      <c r="AK238" s="110" t="str">
        <f>CONCATENATE($A$133," #4")</f>
        <v>Domingo #4</v>
      </c>
      <c r="AL238" s="4">
        <v>12</v>
      </c>
      <c r="AM238" s="23">
        <f>M223</f>
        <v>0</v>
      </c>
      <c r="AN238" s="23">
        <f t="shared" si="119"/>
        <v>0</v>
      </c>
      <c r="AO238" s="29">
        <f t="shared" si="120"/>
        <v>0</v>
      </c>
    </row>
    <row r="239" spans="1:41" x14ac:dyDescent="0.25">
      <c r="A239" s="110" t="str">
        <f>CONCATENATE($A$127," #3")</f>
        <v>Lunes #3</v>
      </c>
      <c r="B239" s="4">
        <v>13</v>
      </c>
      <c r="C239" s="23">
        <f>N217</f>
        <v>0</v>
      </c>
      <c r="D239" s="23">
        <f t="shared" si="121"/>
        <v>0</v>
      </c>
      <c r="E239" s="29">
        <f t="shared" si="122"/>
        <v>0</v>
      </c>
      <c r="G239" s="110" t="str">
        <f>CONCATENATE($A$128," #3")</f>
        <v>Martes #3</v>
      </c>
      <c r="H239" s="4">
        <v>13</v>
      </c>
      <c r="I239" s="23">
        <f>N218</f>
        <v>0</v>
      </c>
      <c r="J239" s="23">
        <f t="shared" si="109"/>
        <v>0</v>
      </c>
      <c r="K239" s="29">
        <f t="shared" si="110"/>
        <v>0</v>
      </c>
      <c r="M239" s="110" t="str">
        <f>CONCATENATE($A$129," #3")</f>
        <v>Miércoles #3</v>
      </c>
      <c r="N239" s="4">
        <v>13</v>
      </c>
      <c r="O239" s="23">
        <f>N219</f>
        <v>0</v>
      </c>
      <c r="P239" s="23">
        <f t="shared" si="111"/>
        <v>0</v>
      </c>
      <c r="Q239" s="29">
        <f t="shared" si="112"/>
        <v>0</v>
      </c>
      <c r="S239" s="110" t="str">
        <f>CONCATENATE($A$130," #3")</f>
        <v>Jueves #3</v>
      </c>
      <c r="T239" s="4">
        <v>13</v>
      </c>
      <c r="U239" s="23">
        <f>N220</f>
        <v>0</v>
      </c>
      <c r="V239" s="23">
        <f t="shared" si="123"/>
        <v>0</v>
      </c>
      <c r="W239" s="29">
        <f t="shared" si="124"/>
        <v>0</v>
      </c>
      <c r="Y239" s="110" t="str">
        <f>CONCATENATE($A$131," #3")</f>
        <v>Viernes #3</v>
      </c>
      <c r="Z239" s="4">
        <v>13</v>
      </c>
      <c r="AA239" s="23">
        <f>N221</f>
        <v>0</v>
      </c>
      <c r="AB239" s="23">
        <f t="shared" si="125"/>
        <v>0</v>
      </c>
      <c r="AC239" s="29">
        <f t="shared" si="126"/>
        <v>0</v>
      </c>
      <c r="AE239" s="110" t="str">
        <f>CONCATENATE($A$132," #3")</f>
        <v>Sábado #3</v>
      </c>
      <c r="AF239" s="4">
        <v>13</v>
      </c>
      <c r="AG239" s="23">
        <f>N222</f>
        <v>0</v>
      </c>
      <c r="AH239" s="23">
        <f t="shared" si="117"/>
        <v>0</v>
      </c>
      <c r="AI239" s="29">
        <f t="shared" si="118"/>
        <v>0</v>
      </c>
      <c r="AK239" s="110" t="str">
        <f>CONCATENATE($A$133," #3")</f>
        <v>Domingo #3</v>
      </c>
      <c r="AL239" s="4">
        <v>13</v>
      </c>
      <c r="AM239" s="23">
        <f>N223</f>
        <v>0</v>
      </c>
      <c r="AN239" s="23">
        <f t="shared" si="119"/>
        <v>0</v>
      </c>
      <c r="AO239" s="29">
        <f t="shared" si="120"/>
        <v>0</v>
      </c>
    </row>
    <row r="240" spans="1:41" x14ac:dyDescent="0.25">
      <c r="A240" s="110" t="str">
        <f>CONCATENATE($A$127," #2")</f>
        <v>Lunes #2</v>
      </c>
      <c r="B240" s="4">
        <v>14</v>
      </c>
      <c r="C240" s="23">
        <f>O217</f>
        <v>0</v>
      </c>
      <c r="D240" s="23">
        <f t="shared" si="121"/>
        <v>0</v>
      </c>
      <c r="E240" s="29">
        <f t="shared" si="122"/>
        <v>0</v>
      </c>
      <c r="G240" s="110" t="str">
        <f>CONCATENATE($A$128," #2")</f>
        <v>Martes #2</v>
      </c>
      <c r="H240" s="4">
        <v>14</v>
      </c>
      <c r="I240" s="23">
        <f>O218</f>
        <v>0</v>
      </c>
      <c r="J240" s="23">
        <f t="shared" si="109"/>
        <v>0</v>
      </c>
      <c r="K240" s="29">
        <f t="shared" si="110"/>
        <v>0</v>
      </c>
      <c r="M240" s="110" t="str">
        <f>CONCATENATE($A$129," #2")</f>
        <v>Miércoles #2</v>
      </c>
      <c r="N240" s="4">
        <v>14</v>
      </c>
      <c r="O240" s="23">
        <f>O219</f>
        <v>0</v>
      </c>
      <c r="P240" s="23">
        <f t="shared" si="111"/>
        <v>0</v>
      </c>
      <c r="Q240" s="29">
        <f t="shared" si="112"/>
        <v>0</v>
      </c>
      <c r="S240" s="110" t="str">
        <f>CONCATENATE($A$130," #2")</f>
        <v>Jueves #2</v>
      </c>
      <c r="T240" s="4">
        <v>14</v>
      </c>
      <c r="U240" s="23">
        <f>O220</f>
        <v>0</v>
      </c>
      <c r="V240" s="23">
        <f t="shared" si="123"/>
        <v>0</v>
      </c>
      <c r="W240" s="29">
        <f t="shared" si="124"/>
        <v>0</v>
      </c>
      <c r="Y240" s="110" t="str">
        <f>CONCATENATE($A$131," #2")</f>
        <v>Viernes #2</v>
      </c>
      <c r="Z240" s="4">
        <v>14</v>
      </c>
      <c r="AA240" s="23">
        <f>O221</f>
        <v>0</v>
      </c>
      <c r="AB240" s="23">
        <f t="shared" si="125"/>
        <v>0</v>
      </c>
      <c r="AC240" s="29">
        <f t="shared" si="126"/>
        <v>0</v>
      </c>
      <c r="AE240" s="110" t="str">
        <f>CONCATENATE($A$132," #2")</f>
        <v>Sábado #2</v>
      </c>
      <c r="AF240" s="4">
        <v>14</v>
      </c>
      <c r="AG240" s="23">
        <f>O222</f>
        <v>0</v>
      </c>
      <c r="AH240" s="23">
        <f t="shared" si="117"/>
        <v>0</v>
      </c>
      <c r="AI240" s="29">
        <f t="shared" si="118"/>
        <v>0</v>
      </c>
      <c r="AK240" s="110" t="str">
        <f>CONCATENATE($A$133," #2")</f>
        <v>Domingo #2</v>
      </c>
      <c r="AL240" s="4">
        <v>14</v>
      </c>
      <c r="AM240" s="23">
        <f>O223</f>
        <v>0</v>
      </c>
      <c r="AN240" s="23">
        <f t="shared" si="119"/>
        <v>0</v>
      </c>
      <c r="AO240" s="29">
        <f t="shared" si="120"/>
        <v>0</v>
      </c>
    </row>
    <row r="241" spans="1:41" ht="15.75" thickBot="1" x14ac:dyDescent="0.3">
      <c r="A241" s="110" t="str">
        <f>CONCATENATE($A$127," #1")</f>
        <v>Lunes #1</v>
      </c>
      <c r="B241" s="4">
        <v>15</v>
      </c>
      <c r="C241" s="23">
        <f>P217</f>
        <v>0</v>
      </c>
      <c r="D241" s="23">
        <f t="shared" si="121"/>
        <v>0</v>
      </c>
      <c r="E241" s="29">
        <f t="shared" si="122"/>
        <v>0</v>
      </c>
      <c r="G241" s="110" t="str">
        <f>CONCATENATE($A$128," #1")</f>
        <v>Martes #1</v>
      </c>
      <c r="H241" s="4">
        <v>15</v>
      </c>
      <c r="I241" s="23">
        <f>P218</f>
        <v>0</v>
      </c>
      <c r="J241" s="23">
        <f t="shared" si="109"/>
        <v>0</v>
      </c>
      <c r="K241" s="29">
        <f t="shared" si="110"/>
        <v>0</v>
      </c>
      <c r="M241" s="110" t="str">
        <f>CONCATENATE($A$129," #1")</f>
        <v>Miércoles #1</v>
      </c>
      <c r="N241" s="4">
        <v>15</v>
      </c>
      <c r="O241" s="23">
        <f>P219</f>
        <v>0</v>
      </c>
      <c r="P241" s="23">
        <f t="shared" si="111"/>
        <v>0</v>
      </c>
      <c r="Q241" s="29">
        <f t="shared" si="112"/>
        <v>0</v>
      </c>
      <c r="S241" s="110" t="str">
        <f>CONCATENATE($A$130," #1")</f>
        <v>Jueves #1</v>
      </c>
      <c r="T241" s="4">
        <v>15</v>
      </c>
      <c r="U241" s="23">
        <f>P220</f>
        <v>0</v>
      </c>
      <c r="V241" s="23">
        <f t="shared" si="123"/>
        <v>0</v>
      </c>
      <c r="W241" s="29">
        <f t="shared" si="124"/>
        <v>0</v>
      </c>
      <c r="Y241" s="110" t="str">
        <f>CONCATENATE($A$131," #1")</f>
        <v>Viernes #1</v>
      </c>
      <c r="Z241" s="4">
        <v>15</v>
      </c>
      <c r="AA241" s="23">
        <f>P221</f>
        <v>0</v>
      </c>
      <c r="AB241" s="23">
        <f t="shared" si="125"/>
        <v>0</v>
      </c>
      <c r="AC241" s="29">
        <f t="shared" si="126"/>
        <v>0</v>
      </c>
      <c r="AE241" s="110" t="str">
        <f>CONCATENATE($A$132," #1")</f>
        <v>Sábado #1</v>
      </c>
      <c r="AF241" s="4">
        <v>15</v>
      </c>
      <c r="AG241" s="23">
        <f>P222</f>
        <v>0</v>
      </c>
      <c r="AH241" s="23">
        <f t="shared" si="117"/>
        <v>0</v>
      </c>
      <c r="AI241" s="29">
        <f t="shared" si="118"/>
        <v>0</v>
      </c>
      <c r="AK241" s="110" t="str">
        <f>CONCATENATE($A$133," #1")</f>
        <v>Domingo #1</v>
      </c>
      <c r="AL241" s="4">
        <v>15</v>
      </c>
      <c r="AM241" s="23">
        <f>P223</f>
        <v>0</v>
      </c>
      <c r="AN241" s="23">
        <f t="shared" si="119"/>
        <v>0</v>
      </c>
      <c r="AO241" s="29">
        <f t="shared" si="120"/>
        <v>0</v>
      </c>
    </row>
    <row r="242" spans="1:41" ht="15.75" thickBot="1" x14ac:dyDescent="0.3">
      <c r="A242" s="111"/>
      <c r="B242" s="46">
        <f>SUM(B227:B241)</f>
        <v>120</v>
      </c>
      <c r="C242" s="46">
        <f>SUM(C227:C241)</f>
        <v>0</v>
      </c>
      <c r="D242" s="46">
        <f>SUM(D227:D241)</f>
        <v>0</v>
      </c>
      <c r="E242" s="47">
        <f>SUM(E227:E241)</f>
        <v>0</v>
      </c>
      <c r="G242" s="111"/>
      <c r="H242" s="46">
        <f>SUM(H227:H241)</f>
        <v>120</v>
      </c>
      <c r="I242" s="46">
        <f t="shared" ref="I242:K242" si="127">SUM(I227:I241)</f>
        <v>0</v>
      </c>
      <c r="J242" s="46">
        <f t="shared" si="127"/>
        <v>0</v>
      </c>
      <c r="K242" s="47">
        <f t="shared" si="127"/>
        <v>0</v>
      </c>
      <c r="M242" s="111"/>
      <c r="N242" s="46">
        <f>SUM(N227:N241)</f>
        <v>120</v>
      </c>
      <c r="O242" s="46">
        <f t="shared" ref="O242:Q242" si="128">SUM(O227:O241)</f>
        <v>0</v>
      </c>
      <c r="P242" s="46">
        <f t="shared" si="128"/>
        <v>0</v>
      </c>
      <c r="Q242" s="47">
        <f t="shared" si="128"/>
        <v>0</v>
      </c>
      <c r="S242" s="111"/>
      <c r="T242" s="46">
        <f>SUM(T227:T241)</f>
        <v>120</v>
      </c>
      <c r="U242" s="46">
        <f t="shared" ref="U242:W242" si="129">SUM(U227:U241)</f>
        <v>0</v>
      </c>
      <c r="V242" s="46">
        <f t="shared" si="129"/>
        <v>0</v>
      </c>
      <c r="W242" s="47">
        <f t="shared" si="129"/>
        <v>0</v>
      </c>
      <c r="Y242" s="111"/>
      <c r="Z242" s="46">
        <f>SUM(Z227:Z241)</f>
        <v>120</v>
      </c>
      <c r="AA242" s="46">
        <f t="shared" ref="AA242:AC242" si="130">SUM(AA227:AA241)</f>
        <v>0</v>
      </c>
      <c r="AB242" s="46">
        <f t="shared" si="130"/>
        <v>0</v>
      </c>
      <c r="AC242" s="47">
        <f t="shared" si="130"/>
        <v>0</v>
      </c>
      <c r="AE242" s="111"/>
      <c r="AF242" s="46">
        <f>SUM(AF227:AF241)</f>
        <v>120</v>
      </c>
      <c r="AG242" s="46">
        <f t="shared" ref="AG242:AI242" si="131">SUM(AG227:AG241)</f>
        <v>0</v>
      </c>
      <c r="AH242" s="46">
        <f t="shared" si="131"/>
        <v>0</v>
      </c>
      <c r="AI242" s="47">
        <f t="shared" si="131"/>
        <v>0</v>
      </c>
      <c r="AK242" s="111"/>
      <c r="AL242" s="46">
        <f>SUM(AL227:AL241)</f>
        <v>120</v>
      </c>
      <c r="AM242" s="46">
        <f t="shared" ref="AM242:AO242" si="132">SUM(AM227:AM241)</f>
        <v>0</v>
      </c>
      <c r="AN242" s="46">
        <f t="shared" si="132"/>
        <v>0</v>
      </c>
      <c r="AO242" s="47">
        <f t="shared" si="132"/>
        <v>0</v>
      </c>
    </row>
    <row r="243" spans="1:41" ht="15.75" thickTop="1" x14ac:dyDescent="0.25"/>
    <row r="244" spans="1:41" ht="15.75" thickBot="1" x14ac:dyDescent="0.3"/>
    <row r="245" spans="1:41" ht="15.75" thickBot="1" x14ac:dyDescent="0.3">
      <c r="A245" s="132" t="s">
        <v>4</v>
      </c>
      <c r="B245" s="44">
        <f>COUNTA(A227:A241)</f>
        <v>15</v>
      </c>
      <c r="G245" s="132" t="s">
        <v>4</v>
      </c>
      <c r="H245" s="44">
        <f>COUNTA(G227:G241)</f>
        <v>15</v>
      </c>
      <c r="M245" s="132" t="s">
        <v>4</v>
      </c>
      <c r="N245" s="44">
        <f>COUNTA(M227:M241)</f>
        <v>15</v>
      </c>
      <c r="S245" s="132" t="s">
        <v>4</v>
      </c>
      <c r="T245" s="44">
        <f>COUNTA(S227:S241)</f>
        <v>15</v>
      </c>
      <c r="Y245" s="132" t="s">
        <v>4</v>
      </c>
      <c r="Z245" s="44">
        <f>COUNTA(Y227:Y241)</f>
        <v>15</v>
      </c>
      <c r="AE245" s="132" t="s">
        <v>4</v>
      </c>
      <c r="AF245" s="44">
        <f>COUNTA(AE227:AE241)</f>
        <v>15</v>
      </c>
      <c r="AK245" s="132" t="s">
        <v>4</v>
      </c>
      <c r="AL245" s="44">
        <f>COUNTA(AK227:AK241)</f>
        <v>15</v>
      </c>
    </row>
    <row r="246" spans="1:41" ht="15.75" thickBot="1" x14ac:dyDescent="0.3">
      <c r="A246" s="22"/>
      <c r="B246" s="22"/>
      <c r="G246" s="22"/>
      <c r="H246" s="22"/>
      <c r="M246" s="22"/>
      <c r="N246" s="22"/>
      <c r="S246" s="22"/>
      <c r="T246" s="22"/>
      <c r="Y246" s="22"/>
      <c r="Z246" s="22"/>
      <c r="AE246" s="22"/>
      <c r="AF246" s="22"/>
      <c r="AK246" s="22"/>
      <c r="AL246" s="22"/>
    </row>
    <row r="247" spans="1:41" x14ac:dyDescent="0.25">
      <c r="A247" s="133" t="s">
        <v>6</v>
      </c>
      <c r="B247" s="49">
        <f>((C242-(B248*B242))/B245)</f>
        <v>0</v>
      </c>
      <c r="G247" s="133" t="s">
        <v>6</v>
      </c>
      <c r="H247" s="49">
        <f>((I242-(H248*H242))/H245)</f>
        <v>0</v>
      </c>
      <c r="M247" s="133" t="s">
        <v>6</v>
      </c>
      <c r="N247" s="49">
        <f>((O242-(N248*N242))/N245)</f>
        <v>0</v>
      </c>
      <c r="S247" s="133" t="s">
        <v>6</v>
      </c>
      <c r="T247" s="49">
        <f>((U242-(T248*T242))/T245)</f>
        <v>0</v>
      </c>
      <c r="Y247" s="133" t="s">
        <v>6</v>
      </c>
      <c r="Z247" s="49">
        <f>((AA242-(Z248*Z242))/Z245)</f>
        <v>0</v>
      </c>
      <c r="AE247" s="133" t="s">
        <v>6</v>
      </c>
      <c r="AF247" s="49">
        <f>((AG242-(AF248*AF242))/AF245)</f>
        <v>0</v>
      </c>
      <c r="AK247" s="133" t="s">
        <v>6</v>
      </c>
      <c r="AL247" s="49">
        <f>((AM242-(AL248*AL242))/AL245)</f>
        <v>0</v>
      </c>
    </row>
    <row r="248" spans="1:41" ht="15.75" thickBot="1" x14ac:dyDescent="0.3">
      <c r="A248" s="134" t="s">
        <v>7</v>
      </c>
      <c r="B248" s="112">
        <f>((B245*(E242))-(B242*C242))/((B245*D242)-(B242^2))</f>
        <v>0</v>
      </c>
      <c r="G248" s="134" t="s">
        <v>7</v>
      </c>
      <c r="H248" s="112">
        <f>((H245*(K242))-(H242*I242))/((H245*J242)-(H242^2))</f>
        <v>0</v>
      </c>
      <c r="M248" s="134" t="s">
        <v>7</v>
      </c>
      <c r="N248" s="112">
        <f>((N245*(Q242))-(N242*O242))/((N245*P242)-(N242^2))</f>
        <v>0</v>
      </c>
      <c r="S248" s="134" t="s">
        <v>7</v>
      </c>
      <c r="T248" s="112">
        <f>((T245*(W242))-(T242*U242))/((T245*V242)-(T242^2))</f>
        <v>0</v>
      </c>
      <c r="Y248" s="134" t="s">
        <v>7</v>
      </c>
      <c r="Z248" s="112">
        <f>((Z245*(AC242))-(Z242*AA242))/((Z245*AB242)-(Z242^2))</f>
        <v>0</v>
      </c>
      <c r="AE248" s="134" t="s">
        <v>7</v>
      </c>
      <c r="AF248" s="112">
        <f>((AF245*(AI242))-(AF242*AG242))/((AF245*AH242)-(AF242^2))</f>
        <v>0</v>
      </c>
      <c r="AK248" s="134" t="s">
        <v>7</v>
      </c>
      <c r="AL248" s="112">
        <f>((AL245*(AO242))-(AL242*AM242))/((AL245*AN242)-(AL242^2))</f>
        <v>0</v>
      </c>
    </row>
    <row r="249" spans="1:41" ht="15.75" thickBot="1" x14ac:dyDescent="0.3">
      <c r="A249" s="22"/>
      <c r="B249" s="22"/>
      <c r="G249" s="22"/>
      <c r="H249" s="22"/>
      <c r="M249" s="22"/>
      <c r="N249" s="22"/>
      <c r="S249" s="22"/>
      <c r="T249" s="22"/>
      <c r="Y249" s="22"/>
      <c r="Z249" s="22"/>
      <c r="AE249" s="22"/>
      <c r="AF249" s="22"/>
      <c r="AK249" s="22"/>
      <c r="AL249" s="22"/>
    </row>
    <row r="250" spans="1:41" x14ac:dyDescent="0.25">
      <c r="A250" s="133" t="s">
        <v>11</v>
      </c>
      <c r="B250" s="135">
        <v>7</v>
      </c>
      <c r="C250" s="206">
        <v>8</v>
      </c>
      <c r="D250" s="136">
        <v>9</v>
      </c>
      <c r="G250" s="133" t="s">
        <v>11</v>
      </c>
      <c r="H250" s="135">
        <v>7</v>
      </c>
      <c r="I250" s="207">
        <v>8</v>
      </c>
      <c r="J250" s="136">
        <v>9</v>
      </c>
      <c r="M250" s="133" t="s">
        <v>11</v>
      </c>
      <c r="N250" s="135">
        <v>7</v>
      </c>
      <c r="O250" s="207">
        <v>8</v>
      </c>
      <c r="P250" s="136">
        <v>9</v>
      </c>
      <c r="S250" s="133" t="s">
        <v>11</v>
      </c>
      <c r="T250" s="135">
        <v>7</v>
      </c>
      <c r="U250" s="207">
        <v>8</v>
      </c>
      <c r="V250" s="136">
        <v>9</v>
      </c>
      <c r="Y250" s="133" t="s">
        <v>11</v>
      </c>
      <c r="Z250" s="135">
        <v>7</v>
      </c>
      <c r="AA250" s="207">
        <v>8</v>
      </c>
      <c r="AB250" s="136">
        <v>9</v>
      </c>
      <c r="AE250" s="133" t="s">
        <v>11</v>
      </c>
      <c r="AF250" s="135">
        <v>7</v>
      </c>
      <c r="AG250" s="207">
        <v>8</v>
      </c>
      <c r="AH250" s="136">
        <v>9</v>
      </c>
      <c r="AK250" s="133" t="s">
        <v>11</v>
      </c>
      <c r="AL250" s="135">
        <v>7</v>
      </c>
      <c r="AM250" s="207">
        <v>8</v>
      </c>
      <c r="AN250" s="136">
        <v>9</v>
      </c>
    </row>
    <row r="251" spans="1:41" ht="15.75" thickBot="1" x14ac:dyDescent="0.3">
      <c r="A251" s="45" t="s">
        <v>5</v>
      </c>
      <c r="B251" s="52">
        <f>B247+(B248*B250)</f>
        <v>0</v>
      </c>
      <c r="C251" s="200">
        <f>B247+(B248*C250)</f>
        <v>0</v>
      </c>
      <c r="D251" s="51">
        <f>B247+(B248*D250)</f>
        <v>0</v>
      </c>
      <c r="G251" s="45" t="s">
        <v>5</v>
      </c>
      <c r="H251" s="52">
        <f>H247+(H248*H250)</f>
        <v>0</v>
      </c>
      <c r="I251" s="198">
        <f>H247+(H248*I250)</f>
        <v>0</v>
      </c>
      <c r="J251" s="51">
        <f>H247+(H248*J250)</f>
        <v>0</v>
      </c>
      <c r="M251" s="45" t="s">
        <v>5</v>
      </c>
      <c r="N251" s="52">
        <f>N247+(N248*N250)</f>
        <v>0</v>
      </c>
      <c r="O251" s="198">
        <f>N247+(N248*O250)</f>
        <v>0</v>
      </c>
      <c r="P251" s="51">
        <f>N247+(N248*P250)</f>
        <v>0</v>
      </c>
      <c r="S251" s="45" t="s">
        <v>5</v>
      </c>
      <c r="T251" s="52">
        <f>T247+(T248*T250)</f>
        <v>0</v>
      </c>
      <c r="U251" s="198">
        <f>T247+(T248*U250)</f>
        <v>0</v>
      </c>
      <c r="V251" s="51">
        <f>T247+(T248*V250)</f>
        <v>0</v>
      </c>
      <c r="Y251" s="45" t="s">
        <v>5</v>
      </c>
      <c r="Z251" s="52">
        <f>Z247+(Z248*Z250)</f>
        <v>0</v>
      </c>
      <c r="AA251" s="198">
        <f>Z247+(Z248*AA250)</f>
        <v>0</v>
      </c>
      <c r="AB251" s="51">
        <f>Z247+(Z248*AB250)</f>
        <v>0</v>
      </c>
      <c r="AE251" s="45" t="s">
        <v>5</v>
      </c>
      <c r="AF251" s="52">
        <f>AF247+(AF248*AF250)</f>
        <v>0</v>
      </c>
      <c r="AG251" s="198">
        <f>AF247+(AF248*AG250)</f>
        <v>0</v>
      </c>
      <c r="AH251" s="51">
        <f>AF247+(AF248*AH250)</f>
        <v>0</v>
      </c>
      <c r="AK251" s="45" t="s">
        <v>5</v>
      </c>
      <c r="AL251" s="52">
        <f>AL247+(AL248*AL250)</f>
        <v>0</v>
      </c>
      <c r="AM251" s="198">
        <f>AL247+(AL248*AM250)</f>
        <v>0</v>
      </c>
      <c r="AN251" s="51">
        <f>AL247+(AL248*AN250)</f>
        <v>0</v>
      </c>
    </row>
    <row r="260" spans="1:41" ht="19.5" thickBot="1" x14ac:dyDescent="0.35">
      <c r="A260" s="53" t="str">
        <f>UPPER(F17)</f>
        <v>PRODUCTO 4</v>
      </c>
      <c r="B260" s="105"/>
      <c r="C260" s="106" t="s">
        <v>28</v>
      </c>
      <c r="Q260" s="100" t="s">
        <v>17</v>
      </c>
    </row>
    <row r="261" spans="1:41" ht="16.5" thickBot="1" x14ac:dyDescent="0.3">
      <c r="A261" s="137" t="s">
        <v>0</v>
      </c>
      <c r="B261" s="102" t="s">
        <v>61</v>
      </c>
      <c r="C261" s="102" t="s">
        <v>62</v>
      </c>
      <c r="D261" s="102" t="s">
        <v>63</v>
      </c>
      <c r="E261" s="102" t="s">
        <v>64</v>
      </c>
      <c r="F261" s="102" t="s">
        <v>65</v>
      </c>
      <c r="G261" s="102" t="s">
        <v>66</v>
      </c>
      <c r="H261" s="102" t="s">
        <v>67</v>
      </c>
      <c r="I261" s="102" t="s">
        <v>68</v>
      </c>
      <c r="J261" s="102" t="s">
        <v>69</v>
      </c>
      <c r="K261" s="102" t="s">
        <v>44</v>
      </c>
      <c r="L261" s="102" t="s">
        <v>40</v>
      </c>
      <c r="M261" s="102" t="s">
        <v>39</v>
      </c>
      <c r="N261" s="102" t="s">
        <v>38</v>
      </c>
      <c r="O261" s="102" t="s">
        <v>37</v>
      </c>
      <c r="P261" s="103" t="s">
        <v>36</v>
      </c>
      <c r="Q261" s="141" t="s">
        <v>41</v>
      </c>
      <c r="R261" s="208" t="s">
        <v>42</v>
      </c>
      <c r="S261" s="142" t="s">
        <v>60</v>
      </c>
    </row>
    <row r="262" spans="1:41" x14ac:dyDescent="0.25">
      <c r="A262" s="28" t="s">
        <v>29</v>
      </c>
      <c r="B262" s="23">
        <f t="shared" ref="B262:B268" si="133">F18</f>
        <v>0</v>
      </c>
      <c r="C262" s="23">
        <f t="shared" ref="C262:C268" si="134">F25</f>
        <v>0</v>
      </c>
      <c r="D262" s="23">
        <f t="shared" ref="D262:D268" si="135">F32</f>
        <v>0</v>
      </c>
      <c r="E262" s="23">
        <f t="shared" ref="E262:E268" si="136">F39</f>
        <v>0</v>
      </c>
      <c r="F262" s="23">
        <f t="shared" ref="F262:F268" si="137">F46</f>
        <v>0</v>
      </c>
      <c r="G262" s="23">
        <f t="shared" ref="G262:G268" si="138">F53</f>
        <v>0</v>
      </c>
      <c r="H262" s="23">
        <f t="shared" ref="H262:H268" si="139">F60</f>
        <v>0</v>
      </c>
      <c r="I262" s="23">
        <f t="shared" ref="I262:I268" si="140">F67</f>
        <v>0</v>
      </c>
      <c r="J262" s="23">
        <f t="shared" ref="J262:J268" si="141">F74</f>
        <v>0</v>
      </c>
      <c r="K262" s="23">
        <f t="shared" ref="K262:K268" si="142">F81</f>
        <v>0</v>
      </c>
      <c r="L262" s="23">
        <f t="shared" ref="L262:L268" si="143">F88</f>
        <v>0</v>
      </c>
      <c r="M262" s="23">
        <f t="shared" ref="M262:M268" si="144">F95</f>
        <v>0</v>
      </c>
      <c r="N262" s="23">
        <f t="shared" ref="N262:N268" si="145">F102</f>
        <v>0</v>
      </c>
      <c r="O262" s="23">
        <f t="shared" ref="O262:O268" si="146">F109</f>
        <v>0</v>
      </c>
      <c r="P262" s="23">
        <f t="shared" ref="P262:P268" si="147">F116</f>
        <v>0</v>
      </c>
      <c r="Q262" s="107">
        <f>B296</f>
        <v>0</v>
      </c>
      <c r="R262" s="162">
        <f>C296</f>
        <v>0</v>
      </c>
      <c r="S262" s="108">
        <f>D296</f>
        <v>0</v>
      </c>
    </row>
    <row r="263" spans="1:41" x14ac:dyDescent="0.25">
      <c r="A263" s="28" t="s">
        <v>30</v>
      </c>
      <c r="B263" s="23">
        <f t="shared" si="133"/>
        <v>0</v>
      </c>
      <c r="C263" s="23">
        <f t="shared" si="134"/>
        <v>0</v>
      </c>
      <c r="D263" s="23">
        <f t="shared" si="135"/>
        <v>0</v>
      </c>
      <c r="E263" s="23">
        <f t="shared" si="136"/>
        <v>0</v>
      </c>
      <c r="F263" s="23">
        <f t="shared" si="137"/>
        <v>0</v>
      </c>
      <c r="G263" s="23">
        <f t="shared" si="138"/>
        <v>0</v>
      </c>
      <c r="H263" s="23">
        <f t="shared" si="139"/>
        <v>0</v>
      </c>
      <c r="I263" s="23">
        <f t="shared" si="140"/>
        <v>0</v>
      </c>
      <c r="J263" s="23">
        <f t="shared" si="141"/>
        <v>0</v>
      </c>
      <c r="K263" s="23">
        <f t="shared" si="142"/>
        <v>0</v>
      </c>
      <c r="L263" s="23">
        <f t="shared" si="143"/>
        <v>0</v>
      </c>
      <c r="M263" s="23">
        <f t="shared" si="144"/>
        <v>0</v>
      </c>
      <c r="N263" s="23">
        <f t="shared" si="145"/>
        <v>0</v>
      </c>
      <c r="O263" s="23">
        <f t="shared" si="146"/>
        <v>0</v>
      </c>
      <c r="P263" s="23">
        <f t="shared" si="147"/>
        <v>0</v>
      </c>
      <c r="Q263" s="107">
        <f>H296</f>
        <v>0</v>
      </c>
      <c r="R263" s="162">
        <f>I296</f>
        <v>0</v>
      </c>
      <c r="S263" s="108">
        <f>J296</f>
        <v>0</v>
      </c>
    </row>
    <row r="264" spans="1:41" x14ac:dyDescent="0.25">
      <c r="A264" s="28" t="s">
        <v>31</v>
      </c>
      <c r="B264" s="23">
        <f t="shared" si="133"/>
        <v>0</v>
      </c>
      <c r="C264" s="23">
        <f t="shared" si="134"/>
        <v>0</v>
      </c>
      <c r="D264" s="23">
        <f t="shared" si="135"/>
        <v>0</v>
      </c>
      <c r="E264" s="23">
        <f t="shared" si="136"/>
        <v>0</v>
      </c>
      <c r="F264" s="23">
        <f t="shared" si="137"/>
        <v>0</v>
      </c>
      <c r="G264" s="23">
        <f t="shared" si="138"/>
        <v>0</v>
      </c>
      <c r="H264" s="23">
        <f t="shared" si="139"/>
        <v>0</v>
      </c>
      <c r="I264" s="23">
        <f t="shared" si="140"/>
        <v>0</v>
      </c>
      <c r="J264" s="23">
        <f t="shared" si="141"/>
        <v>0</v>
      </c>
      <c r="K264" s="23">
        <f t="shared" si="142"/>
        <v>0</v>
      </c>
      <c r="L264" s="23">
        <f t="shared" si="143"/>
        <v>0</v>
      </c>
      <c r="M264" s="23">
        <f t="shared" si="144"/>
        <v>0</v>
      </c>
      <c r="N264" s="23">
        <f t="shared" si="145"/>
        <v>0</v>
      </c>
      <c r="O264" s="23">
        <f t="shared" si="146"/>
        <v>0</v>
      </c>
      <c r="P264" s="23">
        <f t="shared" si="147"/>
        <v>0</v>
      </c>
      <c r="Q264" s="107">
        <f>N296</f>
        <v>0</v>
      </c>
      <c r="R264" s="162">
        <f>O296</f>
        <v>0</v>
      </c>
      <c r="S264" s="108">
        <f>P296</f>
        <v>0</v>
      </c>
    </row>
    <row r="265" spans="1:41" x14ac:dyDescent="0.25">
      <c r="A265" s="28" t="s">
        <v>32</v>
      </c>
      <c r="B265" s="23">
        <f t="shared" si="133"/>
        <v>0</v>
      </c>
      <c r="C265" s="23">
        <f t="shared" si="134"/>
        <v>0</v>
      </c>
      <c r="D265" s="23">
        <f t="shared" si="135"/>
        <v>0</v>
      </c>
      <c r="E265" s="23">
        <f t="shared" si="136"/>
        <v>0</v>
      </c>
      <c r="F265" s="23">
        <f t="shared" si="137"/>
        <v>0</v>
      </c>
      <c r="G265" s="23">
        <f t="shared" si="138"/>
        <v>0</v>
      </c>
      <c r="H265" s="23">
        <f t="shared" si="139"/>
        <v>0</v>
      </c>
      <c r="I265" s="23">
        <f t="shared" si="140"/>
        <v>0</v>
      </c>
      <c r="J265" s="23">
        <f t="shared" si="141"/>
        <v>0</v>
      </c>
      <c r="K265" s="23">
        <f t="shared" si="142"/>
        <v>0</v>
      </c>
      <c r="L265" s="23">
        <f t="shared" si="143"/>
        <v>0</v>
      </c>
      <c r="M265" s="23">
        <f t="shared" si="144"/>
        <v>0</v>
      </c>
      <c r="N265" s="23">
        <f t="shared" si="145"/>
        <v>0</v>
      </c>
      <c r="O265" s="23">
        <f t="shared" si="146"/>
        <v>0</v>
      </c>
      <c r="P265" s="23">
        <f t="shared" si="147"/>
        <v>0</v>
      </c>
      <c r="Q265" s="107">
        <f>T296</f>
        <v>0</v>
      </c>
      <c r="R265" s="162">
        <f>U296</f>
        <v>0</v>
      </c>
      <c r="S265" s="108">
        <f>V296</f>
        <v>0</v>
      </c>
    </row>
    <row r="266" spans="1:41" x14ac:dyDescent="0.25">
      <c r="A266" s="28" t="s">
        <v>33</v>
      </c>
      <c r="B266" s="23">
        <f t="shared" si="133"/>
        <v>0</v>
      </c>
      <c r="C266" s="23">
        <f t="shared" si="134"/>
        <v>0</v>
      </c>
      <c r="D266" s="23">
        <f t="shared" si="135"/>
        <v>0</v>
      </c>
      <c r="E266" s="23">
        <f t="shared" si="136"/>
        <v>0</v>
      </c>
      <c r="F266" s="23">
        <f t="shared" si="137"/>
        <v>0</v>
      </c>
      <c r="G266" s="23">
        <f t="shared" si="138"/>
        <v>0</v>
      </c>
      <c r="H266" s="23">
        <f t="shared" si="139"/>
        <v>0</v>
      </c>
      <c r="I266" s="23">
        <f t="shared" si="140"/>
        <v>0</v>
      </c>
      <c r="J266" s="23">
        <f t="shared" si="141"/>
        <v>0</v>
      </c>
      <c r="K266" s="23">
        <f t="shared" si="142"/>
        <v>0</v>
      </c>
      <c r="L266" s="23">
        <f t="shared" si="143"/>
        <v>0</v>
      </c>
      <c r="M266" s="23">
        <f t="shared" si="144"/>
        <v>0</v>
      </c>
      <c r="N266" s="23">
        <f t="shared" si="145"/>
        <v>0</v>
      </c>
      <c r="O266" s="23">
        <f t="shared" si="146"/>
        <v>0</v>
      </c>
      <c r="P266" s="23">
        <f t="shared" si="147"/>
        <v>0</v>
      </c>
      <c r="Q266" s="107">
        <f>Z296</f>
        <v>0</v>
      </c>
      <c r="R266" s="162">
        <f>AA296</f>
        <v>0</v>
      </c>
      <c r="S266" s="108">
        <f>AB296</f>
        <v>0</v>
      </c>
    </row>
    <row r="267" spans="1:41" x14ac:dyDescent="0.25">
      <c r="A267" s="28" t="s">
        <v>34</v>
      </c>
      <c r="B267" s="23">
        <f t="shared" si="133"/>
        <v>0</v>
      </c>
      <c r="C267" s="23">
        <f t="shared" si="134"/>
        <v>0</v>
      </c>
      <c r="D267" s="23">
        <f t="shared" si="135"/>
        <v>0</v>
      </c>
      <c r="E267" s="23">
        <f t="shared" si="136"/>
        <v>0</v>
      </c>
      <c r="F267" s="23">
        <f t="shared" si="137"/>
        <v>0</v>
      </c>
      <c r="G267" s="23">
        <f t="shared" si="138"/>
        <v>0</v>
      </c>
      <c r="H267" s="23">
        <f t="shared" si="139"/>
        <v>0</v>
      </c>
      <c r="I267" s="23">
        <f t="shared" si="140"/>
        <v>0</v>
      </c>
      <c r="J267" s="23">
        <f t="shared" si="141"/>
        <v>0</v>
      </c>
      <c r="K267" s="23">
        <f t="shared" si="142"/>
        <v>0</v>
      </c>
      <c r="L267" s="23">
        <f t="shared" si="143"/>
        <v>0</v>
      </c>
      <c r="M267" s="23">
        <f t="shared" si="144"/>
        <v>0</v>
      </c>
      <c r="N267" s="23">
        <f t="shared" si="145"/>
        <v>0</v>
      </c>
      <c r="O267" s="23">
        <f t="shared" si="146"/>
        <v>0</v>
      </c>
      <c r="P267" s="23">
        <f t="shared" si="147"/>
        <v>0</v>
      </c>
      <c r="Q267" s="107">
        <f>AF296</f>
        <v>0</v>
      </c>
      <c r="R267" s="162">
        <f>AG296</f>
        <v>0</v>
      </c>
      <c r="S267" s="108">
        <f>AH296</f>
        <v>0</v>
      </c>
    </row>
    <row r="268" spans="1:41" ht="15.75" thickBot="1" x14ac:dyDescent="0.3">
      <c r="A268" s="24" t="s">
        <v>35</v>
      </c>
      <c r="B268" s="26">
        <f t="shared" si="133"/>
        <v>0</v>
      </c>
      <c r="C268" s="26">
        <f t="shared" si="134"/>
        <v>0</v>
      </c>
      <c r="D268" s="26">
        <f t="shared" si="135"/>
        <v>0</v>
      </c>
      <c r="E268" s="26">
        <f t="shared" si="136"/>
        <v>0</v>
      </c>
      <c r="F268" s="26">
        <f t="shared" si="137"/>
        <v>0</v>
      </c>
      <c r="G268" s="26">
        <f t="shared" si="138"/>
        <v>0</v>
      </c>
      <c r="H268" s="26">
        <f t="shared" si="139"/>
        <v>0</v>
      </c>
      <c r="I268" s="26">
        <f t="shared" si="140"/>
        <v>0</v>
      </c>
      <c r="J268" s="26">
        <f t="shared" si="141"/>
        <v>0</v>
      </c>
      <c r="K268" s="26">
        <f t="shared" si="142"/>
        <v>0</v>
      </c>
      <c r="L268" s="26">
        <f t="shared" si="143"/>
        <v>0</v>
      </c>
      <c r="M268" s="26">
        <f t="shared" si="144"/>
        <v>0</v>
      </c>
      <c r="N268" s="26">
        <f t="shared" si="145"/>
        <v>0</v>
      </c>
      <c r="O268" s="26">
        <f t="shared" si="146"/>
        <v>0</v>
      </c>
      <c r="P268" s="26">
        <f t="shared" si="147"/>
        <v>0</v>
      </c>
      <c r="Q268" s="113">
        <f>AL296</f>
        <v>0</v>
      </c>
      <c r="R268" s="163">
        <f>AM296</f>
        <v>0</v>
      </c>
      <c r="S268" s="114">
        <f>AN296</f>
        <v>0</v>
      </c>
    </row>
    <row r="270" spans="1:41" ht="15.75" thickBot="1" x14ac:dyDescent="0.3"/>
    <row r="271" spans="1:41" ht="17.25" customHeight="1" thickBot="1" x14ac:dyDescent="0.3">
      <c r="A271" s="138" t="s">
        <v>0</v>
      </c>
      <c r="B271" s="139" t="s">
        <v>43</v>
      </c>
      <c r="C271" s="139" t="s">
        <v>1</v>
      </c>
      <c r="D271" s="139" t="s">
        <v>2</v>
      </c>
      <c r="E271" s="140" t="s">
        <v>3</v>
      </c>
      <c r="G271" s="138" t="s">
        <v>0</v>
      </c>
      <c r="H271" s="139" t="s">
        <v>43</v>
      </c>
      <c r="I271" s="139" t="s">
        <v>1</v>
      </c>
      <c r="J271" s="139" t="s">
        <v>2</v>
      </c>
      <c r="K271" s="140" t="s">
        <v>3</v>
      </c>
      <c r="M271" s="138" t="s">
        <v>0</v>
      </c>
      <c r="N271" s="139" t="s">
        <v>43</v>
      </c>
      <c r="O271" s="139" t="s">
        <v>1</v>
      </c>
      <c r="P271" s="139" t="s">
        <v>2</v>
      </c>
      <c r="Q271" s="140" t="s">
        <v>3</v>
      </c>
      <c r="S271" s="138" t="s">
        <v>0</v>
      </c>
      <c r="T271" s="139" t="s">
        <v>43</v>
      </c>
      <c r="U271" s="139" t="s">
        <v>1</v>
      </c>
      <c r="V271" s="139" t="s">
        <v>2</v>
      </c>
      <c r="W271" s="140" t="s">
        <v>3</v>
      </c>
      <c r="Y271" s="138" t="s">
        <v>0</v>
      </c>
      <c r="Z271" s="139" t="s">
        <v>43</v>
      </c>
      <c r="AA271" s="139" t="s">
        <v>1</v>
      </c>
      <c r="AB271" s="139" t="s">
        <v>2</v>
      </c>
      <c r="AC271" s="140" t="s">
        <v>3</v>
      </c>
      <c r="AE271" s="138" t="s">
        <v>0</v>
      </c>
      <c r="AF271" s="139" t="s">
        <v>43</v>
      </c>
      <c r="AG271" s="139" t="s">
        <v>1</v>
      </c>
      <c r="AH271" s="139" t="s">
        <v>2</v>
      </c>
      <c r="AI271" s="140" t="s">
        <v>3</v>
      </c>
      <c r="AK271" s="138" t="s">
        <v>0</v>
      </c>
      <c r="AL271" s="139" t="s">
        <v>43</v>
      </c>
      <c r="AM271" s="139" t="s">
        <v>1</v>
      </c>
      <c r="AN271" s="139" t="s">
        <v>2</v>
      </c>
      <c r="AO271" s="140" t="s">
        <v>3</v>
      </c>
    </row>
    <row r="272" spans="1:41" ht="17.25" customHeight="1" x14ac:dyDescent="0.25">
      <c r="A272" s="110" t="str">
        <f>CONCATENATE($A$127," #15")</f>
        <v>Lunes #15</v>
      </c>
      <c r="B272" s="4">
        <v>1</v>
      </c>
      <c r="C272" s="23">
        <f>B262</f>
        <v>0</v>
      </c>
      <c r="D272" s="23">
        <f t="shared" ref="D272:D280" si="148">C272^2</f>
        <v>0</v>
      </c>
      <c r="E272" s="29">
        <f t="shared" ref="E272:E280" si="149">B272*C272</f>
        <v>0</v>
      </c>
      <c r="G272" s="110" t="str">
        <f>CONCATENATE($A$128," #15")</f>
        <v>Martes #15</v>
      </c>
      <c r="H272" s="4">
        <v>1</v>
      </c>
      <c r="I272" s="23">
        <f>B263</f>
        <v>0</v>
      </c>
      <c r="J272" s="23">
        <f t="shared" ref="J272:J286" si="150">I272^2</f>
        <v>0</v>
      </c>
      <c r="K272" s="29">
        <f t="shared" ref="K272:K286" si="151">H272*I272</f>
        <v>0</v>
      </c>
      <c r="M272" s="110" t="str">
        <f>CONCATENATE($A$129," #15")</f>
        <v>Miércoles #15</v>
      </c>
      <c r="N272" s="4">
        <v>1</v>
      </c>
      <c r="O272" s="201">
        <f>B264</f>
        <v>0</v>
      </c>
      <c r="P272" s="23">
        <f t="shared" ref="P272:P286" si="152">O272^2</f>
        <v>0</v>
      </c>
      <c r="Q272" s="29">
        <f t="shared" ref="Q272:Q286" si="153">N272*O272</f>
        <v>0</v>
      </c>
      <c r="S272" s="110" t="str">
        <f>CONCATENATE($A$130," #15")</f>
        <v>Jueves #15</v>
      </c>
      <c r="T272" s="4">
        <v>1</v>
      </c>
      <c r="U272" s="201">
        <f>B265</f>
        <v>0</v>
      </c>
      <c r="V272" s="201">
        <f t="shared" ref="V272:V280" si="154">U272^2</f>
        <v>0</v>
      </c>
      <c r="W272" s="29">
        <f t="shared" ref="W272:W280" si="155">T272*U272</f>
        <v>0</v>
      </c>
      <c r="Y272" s="110" t="str">
        <f>CONCATENATE($A$131," #15")</f>
        <v>Viernes #15</v>
      </c>
      <c r="Z272" s="4">
        <v>1</v>
      </c>
      <c r="AA272" s="201">
        <f>B266</f>
        <v>0</v>
      </c>
      <c r="AB272" s="23">
        <f t="shared" ref="AB272:AB280" si="156">AA272^2</f>
        <v>0</v>
      </c>
      <c r="AC272" s="29">
        <f t="shared" ref="AC272:AC280" si="157">Z272*AA272</f>
        <v>0</v>
      </c>
      <c r="AE272" s="110" t="str">
        <f>CONCATENATE($A$132," #15")</f>
        <v>Sábado #15</v>
      </c>
      <c r="AF272" s="4">
        <v>1</v>
      </c>
      <c r="AG272" s="201">
        <f>B267</f>
        <v>0</v>
      </c>
      <c r="AH272" s="23">
        <f t="shared" ref="AH272:AH286" si="158">AG272^2</f>
        <v>0</v>
      </c>
      <c r="AI272" s="29">
        <f t="shared" ref="AI272:AI286" si="159">AF272*AG272</f>
        <v>0</v>
      </c>
      <c r="AK272" s="110" t="str">
        <f>CONCATENATE($A$133," #15")</f>
        <v>Domingo #15</v>
      </c>
      <c r="AL272" s="4">
        <v>1</v>
      </c>
      <c r="AM272" s="201">
        <f>B268</f>
        <v>0</v>
      </c>
      <c r="AN272" s="23">
        <f t="shared" ref="AN272:AN286" si="160">AM272^2</f>
        <v>0</v>
      </c>
      <c r="AO272" s="29">
        <f t="shared" ref="AO272:AO286" si="161">AL272*AM272</f>
        <v>0</v>
      </c>
    </row>
    <row r="273" spans="1:41" ht="17.25" customHeight="1" x14ac:dyDescent="0.25">
      <c r="A273" s="110" t="str">
        <f>CONCATENATE($A$127," #14")</f>
        <v>Lunes #14</v>
      </c>
      <c r="B273" s="4">
        <v>2</v>
      </c>
      <c r="C273" s="23">
        <f>C262</f>
        <v>0</v>
      </c>
      <c r="D273" s="23">
        <f t="shared" si="148"/>
        <v>0</v>
      </c>
      <c r="E273" s="29">
        <f t="shared" si="149"/>
        <v>0</v>
      </c>
      <c r="G273" s="110" t="str">
        <f>CONCATENATE($A$128," #14")</f>
        <v>Martes #14</v>
      </c>
      <c r="H273" s="4">
        <v>2</v>
      </c>
      <c r="I273" s="23">
        <f>C263</f>
        <v>0</v>
      </c>
      <c r="J273" s="23">
        <f t="shared" si="150"/>
        <v>0</v>
      </c>
      <c r="K273" s="29">
        <f t="shared" si="151"/>
        <v>0</v>
      </c>
      <c r="M273" s="110" t="str">
        <f>CONCATENATE($A$129," #14")</f>
        <v>Miércoles #14</v>
      </c>
      <c r="N273" s="4">
        <v>2</v>
      </c>
      <c r="O273" s="201">
        <f>C264</f>
        <v>0</v>
      </c>
      <c r="P273" s="23">
        <f t="shared" si="152"/>
        <v>0</v>
      </c>
      <c r="Q273" s="29">
        <f t="shared" si="153"/>
        <v>0</v>
      </c>
      <c r="S273" s="110" t="str">
        <f>CONCATENATE($A$130," #14")</f>
        <v>Jueves #14</v>
      </c>
      <c r="T273" s="4">
        <v>2</v>
      </c>
      <c r="U273" s="201">
        <f>C265</f>
        <v>0</v>
      </c>
      <c r="V273" s="201">
        <f t="shared" si="154"/>
        <v>0</v>
      </c>
      <c r="W273" s="29">
        <f t="shared" si="155"/>
        <v>0</v>
      </c>
      <c r="Y273" s="110" t="str">
        <f>CONCATENATE($A$131," #14")</f>
        <v>Viernes #14</v>
      </c>
      <c r="Z273" s="4">
        <v>2</v>
      </c>
      <c r="AA273" s="201">
        <f>C266</f>
        <v>0</v>
      </c>
      <c r="AB273" s="23">
        <f t="shared" si="156"/>
        <v>0</v>
      </c>
      <c r="AC273" s="29">
        <f t="shared" si="157"/>
        <v>0</v>
      </c>
      <c r="AE273" s="110" t="str">
        <f>CONCATENATE($A$132," #14")</f>
        <v>Sábado #14</v>
      </c>
      <c r="AF273" s="4">
        <v>2</v>
      </c>
      <c r="AG273" s="201">
        <f>C267</f>
        <v>0</v>
      </c>
      <c r="AH273" s="23">
        <f t="shared" si="158"/>
        <v>0</v>
      </c>
      <c r="AI273" s="29">
        <f t="shared" si="159"/>
        <v>0</v>
      </c>
      <c r="AK273" s="110" t="str">
        <f>CONCATENATE($A$133," #14")</f>
        <v>Domingo #14</v>
      </c>
      <c r="AL273" s="4">
        <v>2</v>
      </c>
      <c r="AM273" s="201">
        <f>C268</f>
        <v>0</v>
      </c>
      <c r="AN273" s="23">
        <f t="shared" si="160"/>
        <v>0</v>
      </c>
      <c r="AO273" s="29">
        <f t="shared" si="161"/>
        <v>0</v>
      </c>
    </row>
    <row r="274" spans="1:41" ht="17.25" customHeight="1" x14ac:dyDescent="0.25">
      <c r="A274" s="110" t="str">
        <f>CONCATENATE($A$127," #13")</f>
        <v>Lunes #13</v>
      </c>
      <c r="B274" s="4">
        <v>3</v>
      </c>
      <c r="C274" s="23">
        <f>D262</f>
        <v>0</v>
      </c>
      <c r="D274" s="23">
        <f t="shared" si="148"/>
        <v>0</v>
      </c>
      <c r="E274" s="29">
        <f t="shared" si="149"/>
        <v>0</v>
      </c>
      <c r="G274" s="110" t="str">
        <f>CONCATENATE($A$128," #13")</f>
        <v>Martes #13</v>
      </c>
      <c r="H274" s="4">
        <v>3</v>
      </c>
      <c r="I274" s="23">
        <f>D263</f>
        <v>0</v>
      </c>
      <c r="J274" s="23">
        <f t="shared" si="150"/>
        <v>0</v>
      </c>
      <c r="K274" s="29">
        <f t="shared" si="151"/>
        <v>0</v>
      </c>
      <c r="M274" s="110" t="str">
        <f>CONCATENATE($A$129," #13")</f>
        <v>Miércoles #13</v>
      </c>
      <c r="N274" s="4">
        <v>3</v>
      </c>
      <c r="O274" s="201">
        <f>D264</f>
        <v>0</v>
      </c>
      <c r="P274" s="23">
        <f t="shared" si="152"/>
        <v>0</v>
      </c>
      <c r="Q274" s="29">
        <f t="shared" si="153"/>
        <v>0</v>
      </c>
      <c r="S274" s="110" t="str">
        <f>CONCATENATE($A$130," #13")</f>
        <v>Jueves #13</v>
      </c>
      <c r="T274" s="4">
        <v>3</v>
      </c>
      <c r="U274" s="201">
        <f>D265</f>
        <v>0</v>
      </c>
      <c r="V274" s="201">
        <f t="shared" si="154"/>
        <v>0</v>
      </c>
      <c r="W274" s="29">
        <f t="shared" si="155"/>
        <v>0</v>
      </c>
      <c r="Y274" s="110" t="str">
        <f>CONCATENATE($A$131," #13")</f>
        <v>Viernes #13</v>
      </c>
      <c r="Z274" s="4">
        <v>3</v>
      </c>
      <c r="AA274" s="201">
        <f>D266</f>
        <v>0</v>
      </c>
      <c r="AB274" s="23">
        <f t="shared" si="156"/>
        <v>0</v>
      </c>
      <c r="AC274" s="29">
        <f t="shared" si="157"/>
        <v>0</v>
      </c>
      <c r="AE274" s="110" t="str">
        <f>CONCATENATE($A$132," #13")</f>
        <v>Sábado #13</v>
      </c>
      <c r="AF274" s="4">
        <v>3</v>
      </c>
      <c r="AG274" s="201">
        <f>D267</f>
        <v>0</v>
      </c>
      <c r="AH274" s="23">
        <f t="shared" si="158"/>
        <v>0</v>
      </c>
      <c r="AI274" s="29">
        <f t="shared" si="159"/>
        <v>0</v>
      </c>
      <c r="AK274" s="110" t="str">
        <f>CONCATENATE($A$133," #13")</f>
        <v>Domingo #13</v>
      </c>
      <c r="AL274" s="4">
        <v>3</v>
      </c>
      <c r="AM274" s="201">
        <f>D268</f>
        <v>0</v>
      </c>
      <c r="AN274" s="23">
        <f t="shared" si="160"/>
        <v>0</v>
      </c>
      <c r="AO274" s="29">
        <f t="shared" si="161"/>
        <v>0</v>
      </c>
    </row>
    <row r="275" spans="1:41" ht="17.25" customHeight="1" x14ac:dyDescent="0.25">
      <c r="A275" s="110" t="str">
        <f>CONCATENATE($A$127," #12")</f>
        <v>Lunes #12</v>
      </c>
      <c r="B275" s="4">
        <v>4</v>
      </c>
      <c r="C275" s="23">
        <f>E262</f>
        <v>0</v>
      </c>
      <c r="D275" s="23">
        <f t="shared" si="148"/>
        <v>0</v>
      </c>
      <c r="E275" s="29">
        <f t="shared" si="149"/>
        <v>0</v>
      </c>
      <c r="G275" s="110" t="str">
        <f>CONCATENATE($A$128," #12")</f>
        <v>Martes #12</v>
      </c>
      <c r="H275" s="4">
        <v>4</v>
      </c>
      <c r="I275" s="23">
        <f>E263</f>
        <v>0</v>
      </c>
      <c r="J275" s="23">
        <f t="shared" si="150"/>
        <v>0</v>
      </c>
      <c r="K275" s="29">
        <f t="shared" si="151"/>
        <v>0</v>
      </c>
      <c r="M275" s="110" t="str">
        <f>CONCATENATE($A$129," #12")</f>
        <v>Miércoles #12</v>
      </c>
      <c r="N275" s="4">
        <v>4</v>
      </c>
      <c r="O275" s="201">
        <f>E264</f>
        <v>0</v>
      </c>
      <c r="P275" s="23">
        <f t="shared" si="152"/>
        <v>0</v>
      </c>
      <c r="Q275" s="29">
        <f t="shared" si="153"/>
        <v>0</v>
      </c>
      <c r="S275" s="110" t="str">
        <f>CONCATENATE($A$130," #12")</f>
        <v>Jueves #12</v>
      </c>
      <c r="T275" s="4">
        <v>4</v>
      </c>
      <c r="U275" s="201">
        <f>E265</f>
        <v>0</v>
      </c>
      <c r="V275" s="201">
        <f t="shared" si="154"/>
        <v>0</v>
      </c>
      <c r="W275" s="29">
        <f t="shared" si="155"/>
        <v>0</v>
      </c>
      <c r="Y275" s="110" t="str">
        <f>CONCATENATE($A$131," #12")</f>
        <v>Viernes #12</v>
      </c>
      <c r="Z275" s="4">
        <v>4</v>
      </c>
      <c r="AA275" s="201">
        <f>E266</f>
        <v>0</v>
      </c>
      <c r="AB275" s="23">
        <f t="shared" si="156"/>
        <v>0</v>
      </c>
      <c r="AC275" s="29">
        <f t="shared" si="157"/>
        <v>0</v>
      </c>
      <c r="AE275" s="110" t="str">
        <f>CONCATENATE($A$132," #12")</f>
        <v>Sábado #12</v>
      </c>
      <c r="AF275" s="4">
        <v>4</v>
      </c>
      <c r="AG275" s="201">
        <f>E267</f>
        <v>0</v>
      </c>
      <c r="AH275" s="23">
        <f t="shared" si="158"/>
        <v>0</v>
      </c>
      <c r="AI275" s="29">
        <f t="shared" si="159"/>
        <v>0</v>
      </c>
      <c r="AK275" s="110" t="str">
        <f>CONCATENATE($A$133," #12")</f>
        <v>Domingo #12</v>
      </c>
      <c r="AL275" s="4">
        <v>4</v>
      </c>
      <c r="AM275" s="201">
        <f>E268</f>
        <v>0</v>
      </c>
      <c r="AN275" s="23">
        <f t="shared" si="160"/>
        <v>0</v>
      </c>
      <c r="AO275" s="29">
        <f t="shared" si="161"/>
        <v>0</v>
      </c>
    </row>
    <row r="276" spans="1:41" ht="17.25" customHeight="1" x14ac:dyDescent="0.25">
      <c r="A276" s="110" t="str">
        <f>CONCATENATE($A$127," #11")</f>
        <v>Lunes #11</v>
      </c>
      <c r="B276" s="4">
        <v>5</v>
      </c>
      <c r="C276" s="23">
        <f>F262</f>
        <v>0</v>
      </c>
      <c r="D276" s="23">
        <f t="shared" si="148"/>
        <v>0</v>
      </c>
      <c r="E276" s="29">
        <f t="shared" si="149"/>
        <v>0</v>
      </c>
      <c r="G276" s="110" t="str">
        <f>CONCATENATE($A$128," #11")</f>
        <v>Martes #11</v>
      </c>
      <c r="H276" s="4">
        <v>5</v>
      </c>
      <c r="I276" s="23">
        <f>F263</f>
        <v>0</v>
      </c>
      <c r="J276" s="23">
        <f t="shared" si="150"/>
        <v>0</v>
      </c>
      <c r="K276" s="29">
        <f t="shared" si="151"/>
        <v>0</v>
      </c>
      <c r="M276" s="110" t="str">
        <f>CONCATENATE($A$129," #11")</f>
        <v>Miércoles #11</v>
      </c>
      <c r="N276" s="4">
        <v>5</v>
      </c>
      <c r="O276" s="201">
        <f>F264</f>
        <v>0</v>
      </c>
      <c r="P276" s="23">
        <f t="shared" si="152"/>
        <v>0</v>
      </c>
      <c r="Q276" s="29">
        <f t="shared" si="153"/>
        <v>0</v>
      </c>
      <c r="S276" s="110" t="str">
        <f>CONCATENATE($A$130," #11")</f>
        <v>Jueves #11</v>
      </c>
      <c r="T276" s="4">
        <v>5</v>
      </c>
      <c r="U276" s="201">
        <f>F265</f>
        <v>0</v>
      </c>
      <c r="V276" s="201">
        <f t="shared" si="154"/>
        <v>0</v>
      </c>
      <c r="W276" s="29">
        <f t="shared" si="155"/>
        <v>0</v>
      </c>
      <c r="Y276" s="110" t="str">
        <f>CONCATENATE($A$131," #11")</f>
        <v>Viernes #11</v>
      </c>
      <c r="Z276" s="4">
        <v>5</v>
      </c>
      <c r="AA276" s="201">
        <f>F266</f>
        <v>0</v>
      </c>
      <c r="AB276" s="23">
        <f t="shared" si="156"/>
        <v>0</v>
      </c>
      <c r="AC276" s="29">
        <f t="shared" si="157"/>
        <v>0</v>
      </c>
      <c r="AE276" s="110" t="str">
        <f>CONCATENATE($A$132," #11")</f>
        <v>Sábado #11</v>
      </c>
      <c r="AF276" s="4">
        <v>5</v>
      </c>
      <c r="AG276" s="201">
        <f>F267</f>
        <v>0</v>
      </c>
      <c r="AH276" s="23">
        <f t="shared" si="158"/>
        <v>0</v>
      </c>
      <c r="AI276" s="29">
        <f t="shared" si="159"/>
        <v>0</v>
      </c>
      <c r="AK276" s="110" t="str">
        <f>CONCATENATE($A$133," #11")</f>
        <v>Domingo #11</v>
      </c>
      <c r="AL276" s="4">
        <v>5</v>
      </c>
      <c r="AM276" s="201">
        <f>F268</f>
        <v>0</v>
      </c>
      <c r="AN276" s="23">
        <f t="shared" si="160"/>
        <v>0</v>
      </c>
      <c r="AO276" s="29">
        <f t="shared" si="161"/>
        <v>0</v>
      </c>
    </row>
    <row r="277" spans="1:41" ht="17.25" customHeight="1" x14ac:dyDescent="0.25">
      <c r="A277" s="110" t="str">
        <f>CONCATENATE($A$127," #10")</f>
        <v>Lunes #10</v>
      </c>
      <c r="B277" s="4">
        <v>6</v>
      </c>
      <c r="C277" s="23">
        <f>G262</f>
        <v>0</v>
      </c>
      <c r="D277" s="23">
        <f t="shared" si="148"/>
        <v>0</v>
      </c>
      <c r="E277" s="29">
        <f t="shared" si="149"/>
        <v>0</v>
      </c>
      <c r="G277" s="110" t="str">
        <f>CONCATENATE($A$128," #10")</f>
        <v>Martes #10</v>
      </c>
      <c r="H277" s="4">
        <v>6</v>
      </c>
      <c r="I277" s="23">
        <f>G263</f>
        <v>0</v>
      </c>
      <c r="J277" s="23">
        <f t="shared" si="150"/>
        <v>0</v>
      </c>
      <c r="K277" s="29">
        <f t="shared" si="151"/>
        <v>0</v>
      </c>
      <c r="M277" s="110" t="str">
        <f>CONCATENATE($A$129," #10")</f>
        <v>Miércoles #10</v>
      </c>
      <c r="N277" s="4">
        <v>6</v>
      </c>
      <c r="O277" s="201">
        <f>G264</f>
        <v>0</v>
      </c>
      <c r="P277" s="23">
        <f t="shared" si="152"/>
        <v>0</v>
      </c>
      <c r="Q277" s="29">
        <f t="shared" si="153"/>
        <v>0</v>
      </c>
      <c r="S277" s="110" t="str">
        <f>CONCATENATE($A$130," #10")</f>
        <v>Jueves #10</v>
      </c>
      <c r="T277" s="4">
        <v>6</v>
      </c>
      <c r="U277" s="201">
        <f>G265</f>
        <v>0</v>
      </c>
      <c r="V277" s="201">
        <f t="shared" si="154"/>
        <v>0</v>
      </c>
      <c r="W277" s="29">
        <f t="shared" si="155"/>
        <v>0</v>
      </c>
      <c r="Y277" s="110" t="str">
        <f>CONCATENATE($A$131," #10")</f>
        <v>Viernes #10</v>
      </c>
      <c r="Z277" s="4">
        <v>6</v>
      </c>
      <c r="AA277" s="201">
        <f>G266</f>
        <v>0</v>
      </c>
      <c r="AB277" s="23">
        <f t="shared" si="156"/>
        <v>0</v>
      </c>
      <c r="AC277" s="29">
        <f t="shared" si="157"/>
        <v>0</v>
      </c>
      <c r="AE277" s="110" t="str">
        <f>CONCATENATE($A$132," #10")</f>
        <v>Sábado #10</v>
      </c>
      <c r="AF277" s="4">
        <v>6</v>
      </c>
      <c r="AG277" s="201">
        <f>G267</f>
        <v>0</v>
      </c>
      <c r="AH277" s="23">
        <f t="shared" si="158"/>
        <v>0</v>
      </c>
      <c r="AI277" s="29">
        <f t="shared" si="159"/>
        <v>0</v>
      </c>
      <c r="AK277" s="110" t="str">
        <f>CONCATENATE($A$133," #10")</f>
        <v>Domingo #10</v>
      </c>
      <c r="AL277" s="4">
        <v>6</v>
      </c>
      <c r="AM277" s="201">
        <f>G268</f>
        <v>0</v>
      </c>
      <c r="AN277" s="23">
        <f t="shared" si="160"/>
        <v>0</v>
      </c>
      <c r="AO277" s="29">
        <f t="shared" si="161"/>
        <v>0</v>
      </c>
    </row>
    <row r="278" spans="1:41" ht="17.25" customHeight="1" x14ac:dyDescent="0.25">
      <c r="A278" s="110" t="str">
        <f>CONCATENATE($A$127," #9")</f>
        <v>Lunes #9</v>
      </c>
      <c r="B278" s="4">
        <v>7</v>
      </c>
      <c r="C278" s="23">
        <f>H262</f>
        <v>0</v>
      </c>
      <c r="D278" s="23">
        <f t="shared" si="148"/>
        <v>0</v>
      </c>
      <c r="E278" s="29">
        <f t="shared" si="149"/>
        <v>0</v>
      </c>
      <c r="G278" s="110" t="str">
        <f>CONCATENATE($A$128," #9")</f>
        <v>Martes #9</v>
      </c>
      <c r="H278" s="4">
        <v>7</v>
      </c>
      <c r="I278" s="23">
        <f>H263</f>
        <v>0</v>
      </c>
      <c r="J278" s="23">
        <f t="shared" si="150"/>
        <v>0</v>
      </c>
      <c r="K278" s="29">
        <f t="shared" si="151"/>
        <v>0</v>
      </c>
      <c r="M278" s="110" t="str">
        <f>CONCATENATE($A$129," #9")</f>
        <v>Miércoles #9</v>
      </c>
      <c r="N278" s="4">
        <v>7</v>
      </c>
      <c r="O278" s="201">
        <f>H264</f>
        <v>0</v>
      </c>
      <c r="P278" s="23">
        <f t="shared" si="152"/>
        <v>0</v>
      </c>
      <c r="Q278" s="29">
        <f t="shared" si="153"/>
        <v>0</v>
      </c>
      <c r="S278" s="110" t="str">
        <f>CONCATENATE($A$130," #9")</f>
        <v>Jueves #9</v>
      </c>
      <c r="T278" s="4">
        <v>7</v>
      </c>
      <c r="U278" s="201">
        <f>H265</f>
        <v>0</v>
      </c>
      <c r="V278" s="201">
        <f t="shared" si="154"/>
        <v>0</v>
      </c>
      <c r="W278" s="29">
        <f t="shared" si="155"/>
        <v>0</v>
      </c>
      <c r="Y278" s="110" t="str">
        <f>CONCATENATE($A$131," #9")</f>
        <v>Viernes #9</v>
      </c>
      <c r="Z278" s="4">
        <v>7</v>
      </c>
      <c r="AA278" s="201">
        <f>H266</f>
        <v>0</v>
      </c>
      <c r="AB278" s="23">
        <f t="shared" si="156"/>
        <v>0</v>
      </c>
      <c r="AC278" s="29">
        <f t="shared" si="157"/>
        <v>0</v>
      </c>
      <c r="AE278" s="110" t="str">
        <f>CONCATENATE($A$132," #9")</f>
        <v>Sábado #9</v>
      </c>
      <c r="AF278" s="4">
        <v>7</v>
      </c>
      <c r="AG278" s="201">
        <f>H267</f>
        <v>0</v>
      </c>
      <c r="AH278" s="23">
        <f t="shared" si="158"/>
        <v>0</v>
      </c>
      <c r="AI278" s="29">
        <f t="shared" si="159"/>
        <v>0</v>
      </c>
      <c r="AK278" s="110" t="str">
        <f>CONCATENATE($A$133," #9")</f>
        <v>Domingo #9</v>
      </c>
      <c r="AL278" s="4">
        <v>7</v>
      </c>
      <c r="AM278" s="201">
        <f>H268</f>
        <v>0</v>
      </c>
      <c r="AN278" s="23">
        <f t="shared" si="160"/>
        <v>0</v>
      </c>
      <c r="AO278" s="29">
        <f t="shared" si="161"/>
        <v>0</v>
      </c>
    </row>
    <row r="279" spans="1:41" ht="17.25" customHeight="1" x14ac:dyDescent="0.25">
      <c r="A279" s="110" t="str">
        <f>CONCATENATE($A$127," #8")</f>
        <v>Lunes #8</v>
      </c>
      <c r="B279" s="4">
        <v>8</v>
      </c>
      <c r="C279" s="23">
        <f>I262</f>
        <v>0</v>
      </c>
      <c r="D279" s="23">
        <f t="shared" si="148"/>
        <v>0</v>
      </c>
      <c r="E279" s="29">
        <f t="shared" si="149"/>
        <v>0</v>
      </c>
      <c r="G279" s="110" t="str">
        <f>CONCATENATE($A$128," #8")</f>
        <v>Martes #8</v>
      </c>
      <c r="H279" s="4">
        <v>8</v>
      </c>
      <c r="I279" s="23">
        <f>I263</f>
        <v>0</v>
      </c>
      <c r="J279" s="23">
        <f t="shared" si="150"/>
        <v>0</v>
      </c>
      <c r="K279" s="29">
        <f t="shared" si="151"/>
        <v>0</v>
      </c>
      <c r="M279" s="110" t="str">
        <f>CONCATENATE($A$129," #8")</f>
        <v>Miércoles #8</v>
      </c>
      <c r="N279" s="4">
        <v>8</v>
      </c>
      <c r="O279" s="201">
        <f>I264</f>
        <v>0</v>
      </c>
      <c r="P279" s="23">
        <f t="shared" si="152"/>
        <v>0</v>
      </c>
      <c r="Q279" s="29">
        <f t="shared" si="153"/>
        <v>0</v>
      </c>
      <c r="S279" s="110" t="str">
        <f>CONCATENATE($A$130," #8")</f>
        <v>Jueves #8</v>
      </c>
      <c r="T279" s="4">
        <v>8</v>
      </c>
      <c r="U279" s="201">
        <f>I265</f>
        <v>0</v>
      </c>
      <c r="V279" s="201">
        <f t="shared" si="154"/>
        <v>0</v>
      </c>
      <c r="W279" s="29">
        <f t="shared" si="155"/>
        <v>0</v>
      </c>
      <c r="Y279" s="110" t="str">
        <f>CONCATENATE($A$131," #8")</f>
        <v>Viernes #8</v>
      </c>
      <c r="Z279" s="4">
        <v>8</v>
      </c>
      <c r="AA279" s="201">
        <f>I266</f>
        <v>0</v>
      </c>
      <c r="AB279" s="23">
        <f t="shared" si="156"/>
        <v>0</v>
      </c>
      <c r="AC279" s="29">
        <f t="shared" si="157"/>
        <v>0</v>
      </c>
      <c r="AE279" s="110" t="str">
        <f>CONCATENATE($A$132," #8")</f>
        <v>Sábado #8</v>
      </c>
      <c r="AF279" s="4">
        <v>8</v>
      </c>
      <c r="AG279" s="201">
        <f>I267</f>
        <v>0</v>
      </c>
      <c r="AH279" s="23">
        <f t="shared" si="158"/>
        <v>0</v>
      </c>
      <c r="AI279" s="29">
        <f t="shared" si="159"/>
        <v>0</v>
      </c>
      <c r="AK279" s="110" t="str">
        <f>CONCATENATE($A$133," #8")</f>
        <v>Domingo #8</v>
      </c>
      <c r="AL279" s="4">
        <v>8</v>
      </c>
      <c r="AM279" s="201">
        <f>I268</f>
        <v>0</v>
      </c>
      <c r="AN279" s="23">
        <f t="shared" si="160"/>
        <v>0</v>
      </c>
      <c r="AO279" s="29">
        <f t="shared" si="161"/>
        <v>0</v>
      </c>
    </row>
    <row r="280" spans="1:41" ht="17.25" customHeight="1" x14ac:dyDescent="0.25">
      <c r="A280" s="110" t="str">
        <f>CONCATENATE($A$127," #7")</f>
        <v>Lunes #7</v>
      </c>
      <c r="B280" s="4">
        <v>9</v>
      </c>
      <c r="C280" s="23">
        <f>J262</f>
        <v>0</v>
      </c>
      <c r="D280" s="23">
        <f t="shared" si="148"/>
        <v>0</v>
      </c>
      <c r="E280" s="29">
        <f t="shared" si="149"/>
        <v>0</v>
      </c>
      <c r="G280" s="110" t="str">
        <f>CONCATENATE($A$128," #7")</f>
        <v>Martes #7</v>
      </c>
      <c r="H280" s="4">
        <v>9</v>
      </c>
      <c r="I280" s="23">
        <f>J263</f>
        <v>0</v>
      </c>
      <c r="J280" s="23">
        <f t="shared" si="150"/>
        <v>0</v>
      </c>
      <c r="K280" s="29">
        <f t="shared" si="151"/>
        <v>0</v>
      </c>
      <c r="M280" s="110" t="str">
        <f>CONCATENATE($A$129," #7")</f>
        <v>Miércoles #7</v>
      </c>
      <c r="N280" s="4">
        <v>9</v>
      </c>
      <c r="O280" s="201">
        <f>J264</f>
        <v>0</v>
      </c>
      <c r="P280" s="23">
        <f t="shared" si="152"/>
        <v>0</v>
      </c>
      <c r="Q280" s="29">
        <f t="shared" si="153"/>
        <v>0</v>
      </c>
      <c r="S280" s="110" t="str">
        <f>CONCATENATE($A$130," #7")</f>
        <v>Jueves #7</v>
      </c>
      <c r="T280" s="4">
        <v>9</v>
      </c>
      <c r="U280" s="201">
        <f>J265</f>
        <v>0</v>
      </c>
      <c r="V280" s="201">
        <f t="shared" si="154"/>
        <v>0</v>
      </c>
      <c r="W280" s="29">
        <f t="shared" si="155"/>
        <v>0</v>
      </c>
      <c r="Y280" s="110" t="str">
        <f>CONCATENATE($A$131," #7")</f>
        <v>Viernes #7</v>
      </c>
      <c r="Z280" s="4">
        <v>9</v>
      </c>
      <c r="AA280" s="201">
        <f>J266</f>
        <v>0</v>
      </c>
      <c r="AB280" s="23">
        <f t="shared" si="156"/>
        <v>0</v>
      </c>
      <c r="AC280" s="29">
        <f t="shared" si="157"/>
        <v>0</v>
      </c>
      <c r="AE280" s="110" t="str">
        <f>CONCATENATE($A$132," #7")</f>
        <v>Sábado #7</v>
      </c>
      <c r="AF280" s="4">
        <v>9</v>
      </c>
      <c r="AG280" s="201">
        <f>J267</f>
        <v>0</v>
      </c>
      <c r="AH280" s="23">
        <f t="shared" si="158"/>
        <v>0</v>
      </c>
      <c r="AI280" s="29">
        <f t="shared" si="159"/>
        <v>0</v>
      </c>
      <c r="AK280" s="110" t="str">
        <f>CONCATENATE($A$133," #7")</f>
        <v>Domingo #7</v>
      </c>
      <c r="AL280" s="4">
        <v>9</v>
      </c>
      <c r="AM280" s="201">
        <f>J268</f>
        <v>0</v>
      </c>
      <c r="AN280" s="23">
        <f t="shared" si="160"/>
        <v>0</v>
      </c>
      <c r="AO280" s="29">
        <f t="shared" si="161"/>
        <v>0</v>
      </c>
    </row>
    <row r="281" spans="1:41" x14ac:dyDescent="0.25">
      <c r="A281" s="110" t="str">
        <f>CONCATENATE($A$127," #6")</f>
        <v>Lunes #6</v>
      </c>
      <c r="B281" s="4">
        <v>10</v>
      </c>
      <c r="C281" s="23">
        <f>K262</f>
        <v>0</v>
      </c>
      <c r="D281" s="23">
        <f>C281^2</f>
        <v>0</v>
      </c>
      <c r="E281" s="29">
        <f>B281*C281</f>
        <v>0</v>
      </c>
      <c r="G281" s="110" t="str">
        <f>CONCATENATE($A$128," #6")</f>
        <v>Martes #6</v>
      </c>
      <c r="H281" s="4">
        <v>10</v>
      </c>
      <c r="I281" s="23">
        <f>K263</f>
        <v>0</v>
      </c>
      <c r="J281" s="23">
        <f t="shared" si="150"/>
        <v>0</v>
      </c>
      <c r="K281" s="29">
        <f t="shared" si="151"/>
        <v>0</v>
      </c>
      <c r="M281" s="110" t="str">
        <f>CONCATENATE($A$129," #6")</f>
        <v>Miércoles #6</v>
      </c>
      <c r="N281" s="4">
        <v>10</v>
      </c>
      <c r="O281" s="201">
        <f>K264</f>
        <v>0</v>
      </c>
      <c r="P281" s="23">
        <f t="shared" si="152"/>
        <v>0</v>
      </c>
      <c r="Q281" s="29">
        <f t="shared" si="153"/>
        <v>0</v>
      </c>
      <c r="S281" s="110" t="str">
        <f>CONCATENATE($A$130," #6")</f>
        <v>Jueves #6</v>
      </c>
      <c r="T281" s="4">
        <v>10</v>
      </c>
      <c r="U281" s="201">
        <f>K265</f>
        <v>0</v>
      </c>
      <c r="V281" s="201">
        <f>U281^2</f>
        <v>0</v>
      </c>
      <c r="W281" s="29">
        <f>T281*U281</f>
        <v>0</v>
      </c>
      <c r="Y281" s="110" t="str">
        <f>CONCATENATE($A$131," #6")</f>
        <v>Viernes #6</v>
      </c>
      <c r="Z281" s="4">
        <v>10</v>
      </c>
      <c r="AA281" s="201">
        <f>K266</f>
        <v>0</v>
      </c>
      <c r="AB281" s="23">
        <f>AA281^2</f>
        <v>0</v>
      </c>
      <c r="AC281" s="29">
        <f>Z281*AA281</f>
        <v>0</v>
      </c>
      <c r="AE281" s="110" t="str">
        <f>CONCATENATE($A$132," #6")</f>
        <v>Sábado #6</v>
      </c>
      <c r="AF281" s="4">
        <v>10</v>
      </c>
      <c r="AG281" s="201">
        <f>K267</f>
        <v>0</v>
      </c>
      <c r="AH281" s="23">
        <f t="shared" si="158"/>
        <v>0</v>
      </c>
      <c r="AI281" s="29">
        <f t="shared" si="159"/>
        <v>0</v>
      </c>
      <c r="AK281" s="110" t="str">
        <f>CONCATENATE($A$133," #6")</f>
        <v>Domingo #6</v>
      </c>
      <c r="AL281" s="4">
        <v>10</v>
      </c>
      <c r="AM281" s="201">
        <f>K268</f>
        <v>0</v>
      </c>
      <c r="AN281" s="23">
        <f t="shared" si="160"/>
        <v>0</v>
      </c>
      <c r="AO281" s="29">
        <f t="shared" si="161"/>
        <v>0</v>
      </c>
    </row>
    <row r="282" spans="1:41" x14ac:dyDescent="0.25">
      <c r="A282" s="110" t="str">
        <f>CONCATENATE($A$127," #5")</f>
        <v>Lunes #5</v>
      </c>
      <c r="B282" s="4">
        <v>11</v>
      </c>
      <c r="C282" s="23">
        <f>L262</f>
        <v>0</v>
      </c>
      <c r="D282" s="23">
        <f t="shared" ref="D282:D286" si="162">C282^2</f>
        <v>0</v>
      </c>
      <c r="E282" s="29">
        <f t="shared" ref="E282:E286" si="163">B282*C282</f>
        <v>0</v>
      </c>
      <c r="G282" s="110" t="str">
        <f>CONCATENATE($A$128," #5")</f>
        <v>Martes #5</v>
      </c>
      <c r="H282" s="4">
        <v>11</v>
      </c>
      <c r="I282" s="23">
        <f>L263</f>
        <v>0</v>
      </c>
      <c r="J282" s="23">
        <f t="shared" si="150"/>
        <v>0</v>
      </c>
      <c r="K282" s="29">
        <f t="shared" si="151"/>
        <v>0</v>
      </c>
      <c r="M282" s="110" t="str">
        <f>CONCATENATE($A$129," #5")</f>
        <v>Miércoles #5</v>
      </c>
      <c r="N282" s="4">
        <v>11</v>
      </c>
      <c r="O282" s="201">
        <f>L264</f>
        <v>0</v>
      </c>
      <c r="P282" s="23">
        <f t="shared" si="152"/>
        <v>0</v>
      </c>
      <c r="Q282" s="29">
        <f t="shared" si="153"/>
        <v>0</v>
      </c>
      <c r="S282" s="110" t="str">
        <f>CONCATENATE($A$130," #5")</f>
        <v>Jueves #5</v>
      </c>
      <c r="T282" s="4">
        <v>11</v>
      </c>
      <c r="U282" s="23">
        <f>L265</f>
        <v>0</v>
      </c>
      <c r="V282" s="23">
        <f t="shared" ref="V282:V286" si="164">U282^2</f>
        <v>0</v>
      </c>
      <c r="W282" s="29">
        <f t="shared" ref="W282:W286" si="165">T282*U282</f>
        <v>0</v>
      </c>
      <c r="Y282" s="110" t="str">
        <f>CONCATENATE($A$131," #5")</f>
        <v>Viernes #5</v>
      </c>
      <c r="Z282" s="4">
        <v>11</v>
      </c>
      <c r="AA282" s="201">
        <f>L266</f>
        <v>0</v>
      </c>
      <c r="AB282" s="23">
        <f t="shared" ref="AB282:AB286" si="166">AA282^2</f>
        <v>0</v>
      </c>
      <c r="AC282" s="29">
        <f t="shared" ref="AC282:AC286" si="167">Z282*AA282</f>
        <v>0</v>
      </c>
      <c r="AE282" s="110" t="str">
        <f>CONCATENATE($A$132," #5")</f>
        <v>Sábado #5</v>
      </c>
      <c r="AF282" s="4">
        <v>11</v>
      </c>
      <c r="AG282" s="201">
        <f>L267</f>
        <v>0</v>
      </c>
      <c r="AH282" s="23">
        <f t="shared" si="158"/>
        <v>0</v>
      </c>
      <c r="AI282" s="29">
        <f t="shared" si="159"/>
        <v>0</v>
      </c>
      <c r="AK282" s="110" t="str">
        <f>CONCATENATE($A$133," #5")</f>
        <v>Domingo #5</v>
      </c>
      <c r="AL282" s="4">
        <v>11</v>
      </c>
      <c r="AM282" s="201">
        <f>L268</f>
        <v>0</v>
      </c>
      <c r="AN282" s="23">
        <f t="shared" si="160"/>
        <v>0</v>
      </c>
      <c r="AO282" s="29">
        <f t="shared" si="161"/>
        <v>0</v>
      </c>
    </row>
    <row r="283" spans="1:41" x14ac:dyDescent="0.25">
      <c r="A283" s="110" t="str">
        <f>CONCATENATE($A$127," #4")</f>
        <v>Lunes #4</v>
      </c>
      <c r="B283" s="4">
        <v>12</v>
      </c>
      <c r="C283" s="23">
        <f>M262</f>
        <v>0</v>
      </c>
      <c r="D283" s="23">
        <f t="shared" si="162"/>
        <v>0</v>
      </c>
      <c r="E283" s="29">
        <f t="shared" si="163"/>
        <v>0</v>
      </c>
      <c r="G283" s="110" t="str">
        <f>CONCATENATE($A$128," #4")</f>
        <v>Martes #4</v>
      </c>
      <c r="H283" s="4">
        <v>12</v>
      </c>
      <c r="I283" s="23">
        <f>M263</f>
        <v>0</v>
      </c>
      <c r="J283" s="23">
        <f t="shared" si="150"/>
        <v>0</v>
      </c>
      <c r="K283" s="29">
        <f t="shared" si="151"/>
        <v>0</v>
      </c>
      <c r="M283" s="110" t="str">
        <f>CONCATENATE($A$129," #4")</f>
        <v>Miércoles #4</v>
      </c>
      <c r="N283" s="4">
        <v>12</v>
      </c>
      <c r="O283" s="201">
        <f>M264</f>
        <v>0</v>
      </c>
      <c r="P283" s="23">
        <f t="shared" si="152"/>
        <v>0</v>
      </c>
      <c r="Q283" s="29">
        <f t="shared" si="153"/>
        <v>0</v>
      </c>
      <c r="S283" s="110" t="str">
        <f>CONCATENATE($A$130," #4")</f>
        <v>Jueves #4</v>
      </c>
      <c r="T283" s="4">
        <v>12</v>
      </c>
      <c r="U283" s="23">
        <f>M265</f>
        <v>0</v>
      </c>
      <c r="V283" s="23">
        <f t="shared" si="164"/>
        <v>0</v>
      </c>
      <c r="W283" s="29">
        <f t="shared" si="165"/>
        <v>0</v>
      </c>
      <c r="Y283" s="110" t="str">
        <f>CONCATENATE($A$131," #4")</f>
        <v>Viernes #4</v>
      </c>
      <c r="Z283" s="4">
        <v>12</v>
      </c>
      <c r="AA283" s="201">
        <f>M266</f>
        <v>0</v>
      </c>
      <c r="AB283" s="23">
        <f t="shared" si="166"/>
        <v>0</v>
      </c>
      <c r="AC283" s="29">
        <f t="shared" si="167"/>
        <v>0</v>
      </c>
      <c r="AE283" s="110" t="str">
        <f>CONCATENATE($A$132," #4")</f>
        <v>Sábado #4</v>
      </c>
      <c r="AF283" s="4">
        <v>12</v>
      </c>
      <c r="AG283" s="201">
        <f>M267</f>
        <v>0</v>
      </c>
      <c r="AH283" s="23">
        <f t="shared" si="158"/>
        <v>0</v>
      </c>
      <c r="AI283" s="29">
        <f t="shared" si="159"/>
        <v>0</v>
      </c>
      <c r="AK283" s="110" t="str">
        <f>CONCATENATE($A$133," #4")</f>
        <v>Domingo #4</v>
      </c>
      <c r="AL283" s="4">
        <v>12</v>
      </c>
      <c r="AM283" s="23">
        <f>M268</f>
        <v>0</v>
      </c>
      <c r="AN283" s="23">
        <f t="shared" si="160"/>
        <v>0</v>
      </c>
      <c r="AO283" s="29">
        <f t="shared" si="161"/>
        <v>0</v>
      </c>
    </row>
    <row r="284" spans="1:41" x14ac:dyDescent="0.25">
      <c r="A284" s="110" t="str">
        <f>CONCATENATE($A$127," #3")</f>
        <v>Lunes #3</v>
      </c>
      <c r="B284" s="4">
        <v>13</v>
      </c>
      <c r="C284" s="23">
        <f>N262</f>
        <v>0</v>
      </c>
      <c r="D284" s="23">
        <f t="shared" si="162"/>
        <v>0</v>
      </c>
      <c r="E284" s="29">
        <f t="shared" si="163"/>
        <v>0</v>
      </c>
      <c r="G284" s="110" t="str">
        <f>CONCATENATE($A$128," #3")</f>
        <v>Martes #3</v>
      </c>
      <c r="H284" s="4">
        <v>13</v>
      </c>
      <c r="I284" s="23">
        <f>N263</f>
        <v>0</v>
      </c>
      <c r="J284" s="23">
        <f t="shared" si="150"/>
        <v>0</v>
      </c>
      <c r="K284" s="29">
        <f t="shared" si="151"/>
        <v>0</v>
      </c>
      <c r="M284" s="110" t="str">
        <f>CONCATENATE($A$129," #3")</f>
        <v>Miércoles #3</v>
      </c>
      <c r="N284" s="4">
        <v>13</v>
      </c>
      <c r="O284" s="23">
        <f>N264</f>
        <v>0</v>
      </c>
      <c r="P284" s="23">
        <f t="shared" si="152"/>
        <v>0</v>
      </c>
      <c r="Q284" s="29">
        <f t="shared" si="153"/>
        <v>0</v>
      </c>
      <c r="S284" s="110" t="str">
        <f>CONCATENATE($A$130," #3")</f>
        <v>Jueves #3</v>
      </c>
      <c r="T284" s="4">
        <v>13</v>
      </c>
      <c r="U284" s="23">
        <f>N265</f>
        <v>0</v>
      </c>
      <c r="V284" s="23">
        <f t="shared" si="164"/>
        <v>0</v>
      </c>
      <c r="W284" s="29">
        <f t="shared" si="165"/>
        <v>0</v>
      </c>
      <c r="Y284" s="110" t="str">
        <f>CONCATENATE($A$131," #3")</f>
        <v>Viernes #3</v>
      </c>
      <c r="Z284" s="4">
        <v>13</v>
      </c>
      <c r="AA284" s="23">
        <f>N266</f>
        <v>0</v>
      </c>
      <c r="AB284" s="23">
        <f t="shared" si="166"/>
        <v>0</v>
      </c>
      <c r="AC284" s="29">
        <f t="shared" si="167"/>
        <v>0</v>
      </c>
      <c r="AE284" s="110" t="str">
        <f>CONCATENATE($A$132," #3")</f>
        <v>Sábado #3</v>
      </c>
      <c r="AF284" s="4">
        <v>13</v>
      </c>
      <c r="AG284" s="23">
        <f>N267</f>
        <v>0</v>
      </c>
      <c r="AH284" s="23">
        <f t="shared" si="158"/>
        <v>0</v>
      </c>
      <c r="AI284" s="29">
        <f t="shared" si="159"/>
        <v>0</v>
      </c>
      <c r="AK284" s="110" t="str">
        <f>CONCATENATE($A$133," #3")</f>
        <v>Domingo #3</v>
      </c>
      <c r="AL284" s="4">
        <v>13</v>
      </c>
      <c r="AM284" s="23">
        <f>N268</f>
        <v>0</v>
      </c>
      <c r="AN284" s="23">
        <f t="shared" si="160"/>
        <v>0</v>
      </c>
      <c r="AO284" s="29">
        <f t="shared" si="161"/>
        <v>0</v>
      </c>
    </row>
    <row r="285" spans="1:41" x14ac:dyDescent="0.25">
      <c r="A285" s="110" t="str">
        <f>CONCATENATE($A$127," #2")</f>
        <v>Lunes #2</v>
      </c>
      <c r="B285" s="4">
        <v>14</v>
      </c>
      <c r="C285" s="23">
        <f>O262</f>
        <v>0</v>
      </c>
      <c r="D285" s="23">
        <f t="shared" si="162"/>
        <v>0</v>
      </c>
      <c r="E285" s="29">
        <f t="shared" si="163"/>
        <v>0</v>
      </c>
      <c r="G285" s="110" t="str">
        <f>CONCATENATE($A$128," #2")</f>
        <v>Martes #2</v>
      </c>
      <c r="H285" s="4">
        <v>14</v>
      </c>
      <c r="I285" s="23">
        <f>O263</f>
        <v>0</v>
      </c>
      <c r="J285" s="23">
        <f t="shared" si="150"/>
        <v>0</v>
      </c>
      <c r="K285" s="29">
        <f t="shared" si="151"/>
        <v>0</v>
      </c>
      <c r="M285" s="110" t="str">
        <f>CONCATENATE($A$129," #2")</f>
        <v>Miércoles #2</v>
      </c>
      <c r="N285" s="4">
        <v>14</v>
      </c>
      <c r="O285" s="23">
        <f>O264</f>
        <v>0</v>
      </c>
      <c r="P285" s="23">
        <f t="shared" si="152"/>
        <v>0</v>
      </c>
      <c r="Q285" s="29">
        <f t="shared" si="153"/>
        <v>0</v>
      </c>
      <c r="S285" s="110" t="str">
        <f>CONCATENATE($A$130," #2")</f>
        <v>Jueves #2</v>
      </c>
      <c r="T285" s="4">
        <v>14</v>
      </c>
      <c r="U285" s="23">
        <f>O265</f>
        <v>0</v>
      </c>
      <c r="V285" s="23">
        <f t="shared" si="164"/>
        <v>0</v>
      </c>
      <c r="W285" s="29">
        <f t="shared" si="165"/>
        <v>0</v>
      </c>
      <c r="Y285" s="110" t="str">
        <f>CONCATENATE($A$131," #2")</f>
        <v>Viernes #2</v>
      </c>
      <c r="Z285" s="4">
        <v>14</v>
      </c>
      <c r="AA285" s="23">
        <f>O266</f>
        <v>0</v>
      </c>
      <c r="AB285" s="23">
        <f t="shared" si="166"/>
        <v>0</v>
      </c>
      <c r="AC285" s="29">
        <f t="shared" si="167"/>
        <v>0</v>
      </c>
      <c r="AE285" s="110" t="str">
        <f>CONCATENATE($A$132," #2")</f>
        <v>Sábado #2</v>
      </c>
      <c r="AF285" s="4">
        <v>14</v>
      </c>
      <c r="AG285" s="23">
        <f>O267</f>
        <v>0</v>
      </c>
      <c r="AH285" s="23">
        <f t="shared" si="158"/>
        <v>0</v>
      </c>
      <c r="AI285" s="29">
        <f t="shared" si="159"/>
        <v>0</v>
      </c>
      <c r="AK285" s="110" t="str">
        <f>CONCATENATE($A$133," #2")</f>
        <v>Domingo #2</v>
      </c>
      <c r="AL285" s="4">
        <v>14</v>
      </c>
      <c r="AM285" s="23">
        <f>O268</f>
        <v>0</v>
      </c>
      <c r="AN285" s="23">
        <f t="shared" si="160"/>
        <v>0</v>
      </c>
      <c r="AO285" s="29">
        <f t="shared" si="161"/>
        <v>0</v>
      </c>
    </row>
    <row r="286" spans="1:41" ht="15.75" thickBot="1" x14ac:dyDescent="0.3">
      <c r="A286" s="110" t="str">
        <f>CONCATENATE($A$127," #1")</f>
        <v>Lunes #1</v>
      </c>
      <c r="B286" s="4">
        <v>15</v>
      </c>
      <c r="C286" s="23">
        <f>P262</f>
        <v>0</v>
      </c>
      <c r="D286" s="23">
        <f t="shared" si="162"/>
        <v>0</v>
      </c>
      <c r="E286" s="29">
        <f t="shared" si="163"/>
        <v>0</v>
      </c>
      <c r="G286" s="110" t="str">
        <f>CONCATENATE($A$128," #1")</f>
        <v>Martes #1</v>
      </c>
      <c r="H286" s="4">
        <v>15</v>
      </c>
      <c r="I286" s="23">
        <f>P263</f>
        <v>0</v>
      </c>
      <c r="J286" s="23">
        <f t="shared" si="150"/>
        <v>0</v>
      </c>
      <c r="K286" s="29">
        <f t="shared" si="151"/>
        <v>0</v>
      </c>
      <c r="M286" s="110" t="str">
        <f>CONCATENATE($A$129," #1")</f>
        <v>Miércoles #1</v>
      </c>
      <c r="N286" s="4">
        <v>15</v>
      </c>
      <c r="O286" s="23">
        <f>P264</f>
        <v>0</v>
      </c>
      <c r="P286" s="23">
        <f t="shared" si="152"/>
        <v>0</v>
      </c>
      <c r="Q286" s="29">
        <f t="shared" si="153"/>
        <v>0</v>
      </c>
      <c r="S286" s="110" t="str">
        <f>CONCATENATE($A$130," #1")</f>
        <v>Jueves #1</v>
      </c>
      <c r="T286" s="4">
        <v>15</v>
      </c>
      <c r="U286" s="23">
        <f>P265</f>
        <v>0</v>
      </c>
      <c r="V286" s="23">
        <f t="shared" si="164"/>
        <v>0</v>
      </c>
      <c r="W286" s="29">
        <f t="shared" si="165"/>
        <v>0</v>
      </c>
      <c r="Y286" s="110" t="str">
        <f>CONCATENATE($A$131," #1")</f>
        <v>Viernes #1</v>
      </c>
      <c r="Z286" s="4">
        <v>15</v>
      </c>
      <c r="AA286" s="23">
        <f>P266</f>
        <v>0</v>
      </c>
      <c r="AB286" s="23">
        <f t="shared" si="166"/>
        <v>0</v>
      </c>
      <c r="AC286" s="29">
        <f t="shared" si="167"/>
        <v>0</v>
      </c>
      <c r="AE286" s="110" t="str">
        <f>CONCATENATE($A$132," #1")</f>
        <v>Sábado #1</v>
      </c>
      <c r="AF286" s="4">
        <v>15</v>
      </c>
      <c r="AG286" s="23">
        <f>P267</f>
        <v>0</v>
      </c>
      <c r="AH286" s="23">
        <f t="shared" si="158"/>
        <v>0</v>
      </c>
      <c r="AI286" s="29">
        <f t="shared" si="159"/>
        <v>0</v>
      </c>
      <c r="AK286" s="110" t="str">
        <f>CONCATENATE($A$133," #1")</f>
        <v>Domingo #1</v>
      </c>
      <c r="AL286" s="4">
        <v>15</v>
      </c>
      <c r="AM286" s="23">
        <f>P268</f>
        <v>0</v>
      </c>
      <c r="AN286" s="23">
        <f t="shared" si="160"/>
        <v>0</v>
      </c>
      <c r="AO286" s="29">
        <f t="shared" si="161"/>
        <v>0</v>
      </c>
    </row>
    <row r="287" spans="1:41" ht="15.75" thickBot="1" x14ac:dyDescent="0.3">
      <c r="A287" s="111"/>
      <c r="B287" s="46">
        <f>SUM(B272:B286)</f>
        <v>120</v>
      </c>
      <c r="C287" s="46">
        <f>SUM(C272:C286)</f>
        <v>0</v>
      </c>
      <c r="D287" s="46">
        <f>SUM(D272:D286)</f>
        <v>0</v>
      </c>
      <c r="E287" s="47">
        <f>SUM(E272:E286)</f>
        <v>0</v>
      </c>
      <c r="G287" s="111"/>
      <c r="H287" s="46">
        <f>SUM(H272:H286)</f>
        <v>120</v>
      </c>
      <c r="I287" s="46">
        <f t="shared" ref="I287:K287" si="168">SUM(I272:I286)</f>
        <v>0</v>
      </c>
      <c r="J287" s="46">
        <f t="shared" si="168"/>
        <v>0</v>
      </c>
      <c r="K287" s="47">
        <f t="shared" si="168"/>
        <v>0</v>
      </c>
      <c r="M287" s="111"/>
      <c r="N287" s="46">
        <f>SUM(N272:N286)</f>
        <v>120</v>
      </c>
      <c r="O287" s="46">
        <f t="shared" ref="O287:Q287" si="169">SUM(O272:O286)</f>
        <v>0</v>
      </c>
      <c r="P287" s="46">
        <f t="shared" si="169"/>
        <v>0</v>
      </c>
      <c r="Q287" s="47">
        <f t="shared" si="169"/>
        <v>0</v>
      </c>
      <c r="S287" s="111"/>
      <c r="T287" s="46">
        <f>SUM(T272:T286)</f>
        <v>120</v>
      </c>
      <c r="U287" s="46">
        <f t="shared" ref="U287:W287" si="170">SUM(U272:U286)</f>
        <v>0</v>
      </c>
      <c r="V287" s="46">
        <f t="shared" si="170"/>
        <v>0</v>
      </c>
      <c r="W287" s="47">
        <f t="shared" si="170"/>
        <v>0</v>
      </c>
      <c r="Y287" s="111"/>
      <c r="Z287" s="46">
        <f>SUM(Z272:Z286)</f>
        <v>120</v>
      </c>
      <c r="AA287" s="46">
        <f t="shared" ref="AA287:AC287" si="171">SUM(AA272:AA286)</f>
        <v>0</v>
      </c>
      <c r="AB287" s="46">
        <f t="shared" si="171"/>
        <v>0</v>
      </c>
      <c r="AC287" s="47">
        <f t="shared" si="171"/>
        <v>0</v>
      </c>
      <c r="AE287" s="111"/>
      <c r="AF287" s="46">
        <f>SUM(AF272:AF286)</f>
        <v>120</v>
      </c>
      <c r="AG287" s="46">
        <f t="shared" ref="AG287:AI287" si="172">SUM(AG272:AG286)</f>
        <v>0</v>
      </c>
      <c r="AH287" s="46">
        <f t="shared" si="172"/>
        <v>0</v>
      </c>
      <c r="AI287" s="47">
        <f t="shared" si="172"/>
        <v>0</v>
      </c>
      <c r="AK287" s="111"/>
      <c r="AL287" s="46">
        <f>SUM(AL272:AL286)</f>
        <v>120</v>
      </c>
      <c r="AM287" s="46">
        <f t="shared" ref="AM287:AO287" si="173">SUM(AM272:AM286)</f>
        <v>0</v>
      </c>
      <c r="AN287" s="46">
        <f t="shared" si="173"/>
        <v>0</v>
      </c>
      <c r="AO287" s="47">
        <f t="shared" si="173"/>
        <v>0</v>
      </c>
    </row>
    <row r="288" spans="1:41" ht="15.75" thickTop="1" x14ac:dyDescent="0.25"/>
    <row r="289" spans="1:40" ht="15.75" thickBot="1" x14ac:dyDescent="0.3"/>
    <row r="290" spans="1:40" ht="15.75" thickBot="1" x14ac:dyDescent="0.3">
      <c r="A290" s="145" t="s">
        <v>4</v>
      </c>
      <c r="B290" s="44">
        <f>COUNTA(A272:A286)</f>
        <v>15</v>
      </c>
      <c r="G290" s="145" t="s">
        <v>4</v>
      </c>
      <c r="H290" s="44">
        <f>COUNTA(G272:G286)</f>
        <v>15</v>
      </c>
      <c r="M290" s="145" t="s">
        <v>4</v>
      </c>
      <c r="N290" s="44">
        <f>COUNTA(M272:M286)</f>
        <v>15</v>
      </c>
      <c r="S290" s="145" t="s">
        <v>4</v>
      </c>
      <c r="T290" s="44">
        <f>COUNTA(S272:S286)</f>
        <v>15</v>
      </c>
      <c r="Y290" s="145" t="s">
        <v>4</v>
      </c>
      <c r="Z290" s="44">
        <f>COUNTA(Y272:Y286)</f>
        <v>15</v>
      </c>
      <c r="AE290" s="145" t="s">
        <v>4</v>
      </c>
      <c r="AF290" s="44">
        <f>COUNTA(AE272:AE286)</f>
        <v>15</v>
      </c>
      <c r="AK290" s="145" t="s">
        <v>4</v>
      </c>
      <c r="AL290" s="44">
        <f>COUNTA(AK272:AK286)</f>
        <v>15</v>
      </c>
    </row>
    <row r="291" spans="1:40" ht="15.75" thickBot="1" x14ac:dyDescent="0.3">
      <c r="A291" s="22"/>
      <c r="B291" s="22"/>
      <c r="G291" s="22"/>
      <c r="H291" s="22"/>
      <c r="M291" s="22"/>
      <c r="N291" s="22"/>
      <c r="S291" s="22"/>
      <c r="T291" s="22"/>
      <c r="Y291" s="22"/>
      <c r="Z291" s="22"/>
      <c r="AE291" s="22"/>
      <c r="AF291" s="22"/>
      <c r="AK291" s="22"/>
      <c r="AL291" s="22"/>
    </row>
    <row r="292" spans="1:40" x14ac:dyDescent="0.25">
      <c r="A292" s="143" t="s">
        <v>6</v>
      </c>
      <c r="B292" s="49">
        <f>((C287-(B293*B287))/B290)</f>
        <v>0</v>
      </c>
      <c r="G292" s="143" t="s">
        <v>6</v>
      </c>
      <c r="H292" s="49">
        <f>((I287-(H293*H287))/H290)</f>
        <v>0</v>
      </c>
      <c r="M292" s="143" t="s">
        <v>6</v>
      </c>
      <c r="N292" s="49">
        <f>((O287-(N293*N287))/N290)</f>
        <v>0</v>
      </c>
      <c r="S292" s="143" t="s">
        <v>6</v>
      </c>
      <c r="T292" s="49">
        <f>((U287-(T293*T287))/T290)</f>
        <v>0</v>
      </c>
      <c r="Y292" s="143" t="s">
        <v>6</v>
      </c>
      <c r="Z292" s="49">
        <f>((AA287-(Z293*Z287))/Z290)</f>
        <v>0</v>
      </c>
      <c r="AE292" s="143" t="s">
        <v>6</v>
      </c>
      <c r="AF292" s="49">
        <f>((AG287-(AF293*AF287))/AF290)</f>
        <v>0</v>
      </c>
      <c r="AK292" s="143" t="s">
        <v>6</v>
      </c>
      <c r="AL292" s="49">
        <f>((AM287-(AL293*AL287))/AL290)</f>
        <v>0</v>
      </c>
    </row>
    <row r="293" spans="1:40" ht="15.75" thickBot="1" x14ac:dyDescent="0.3">
      <c r="A293" s="144" t="s">
        <v>7</v>
      </c>
      <c r="B293" s="112">
        <f>((B290*(E287))-(B287*C287))/((B290*D287)-(B287^2))</f>
        <v>0</v>
      </c>
      <c r="G293" s="144" t="s">
        <v>7</v>
      </c>
      <c r="H293" s="112">
        <f>((H290*(K287))-(H287*I287))/((H290*J287)-(H287^2))</f>
        <v>0</v>
      </c>
      <c r="M293" s="144" t="s">
        <v>7</v>
      </c>
      <c r="N293" s="112">
        <f>((N290*(Q287))-(N287*O287))/((N290*P287)-(N287^2))</f>
        <v>0</v>
      </c>
      <c r="S293" s="144" t="s">
        <v>7</v>
      </c>
      <c r="T293" s="112">
        <f>((T290*(W287))-(T287*U287))/((T290*V287)-(T287^2))</f>
        <v>0</v>
      </c>
      <c r="Y293" s="144" t="s">
        <v>7</v>
      </c>
      <c r="Z293" s="112">
        <f>((Z290*(AC287))-(Z287*AA287))/((Z290*AB287)-(Z287^2))</f>
        <v>0</v>
      </c>
      <c r="AE293" s="144" t="s">
        <v>7</v>
      </c>
      <c r="AF293" s="112">
        <f>((AF290*(AI287))-(AF287*AG287))/((AF290*AH287)-(AF287^2))</f>
        <v>0</v>
      </c>
      <c r="AK293" s="144" t="s">
        <v>7</v>
      </c>
      <c r="AL293" s="112">
        <f>((AL290*(AO287))-(AL287*AM287))/((AL290*AN287)-(AL287^2))</f>
        <v>0</v>
      </c>
    </row>
    <row r="294" spans="1:40" ht="15.75" thickBot="1" x14ac:dyDescent="0.3">
      <c r="A294" s="22"/>
      <c r="B294" s="22"/>
      <c r="G294" s="22"/>
      <c r="H294" s="22"/>
      <c r="M294" s="22"/>
      <c r="N294" s="22"/>
      <c r="S294" s="22"/>
      <c r="T294" s="22"/>
      <c r="Y294" s="22"/>
      <c r="Z294" s="22"/>
      <c r="AE294" s="22"/>
      <c r="AF294" s="22"/>
      <c r="AK294" s="22"/>
      <c r="AL294" s="22"/>
    </row>
    <row r="295" spans="1:40" x14ac:dyDescent="0.25">
      <c r="A295" s="143" t="s">
        <v>11</v>
      </c>
      <c r="B295" s="146">
        <v>7</v>
      </c>
      <c r="C295" s="209">
        <v>8</v>
      </c>
      <c r="D295" s="147">
        <v>9</v>
      </c>
      <c r="G295" s="143" t="s">
        <v>11</v>
      </c>
      <c r="H295" s="146">
        <v>7</v>
      </c>
      <c r="I295" s="210">
        <v>8</v>
      </c>
      <c r="J295" s="147">
        <v>9</v>
      </c>
      <c r="M295" s="143" t="s">
        <v>11</v>
      </c>
      <c r="N295" s="146">
        <v>7</v>
      </c>
      <c r="O295" s="210">
        <v>8</v>
      </c>
      <c r="P295" s="147">
        <v>9</v>
      </c>
      <c r="S295" s="143" t="s">
        <v>11</v>
      </c>
      <c r="T295" s="146">
        <v>7</v>
      </c>
      <c r="U295" s="210">
        <v>8</v>
      </c>
      <c r="V295" s="147">
        <v>9</v>
      </c>
      <c r="Y295" s="143" t="s">
        <v>11</v>
      </c>
      <c r="Z295" s="146">
        <v>7</v>
      </c>
      <c r="AA295" s="210">
        <v>8</v>
      </c>
      <c r="AB295" s="147">
        <v>9</v>
      </c>
      <c r="AE295" s="143" t="s">
        <v>11</v>
      </c>
      <c r="AF295" s="146">
        <v>7</v>
      </c>
      <c r="AG295" s="210">
        <v>8</v>
      </c>
      <c r="AH295" s="147">
        <v>9</v>
      </c>
      <c r="AK295" s="143" t="s">
        <v>11</v>
      </c>
      <c r="AL295" s="146">
        <v>7</v>
      </c>
      <c r="AM295" s="210">
        <v>8</v>
      </c>
      <c r="AN295" s="147">
        <v>9</v>
      </c>
    </row>
    <row r="296" spans="1:40" ht="15.75" thickBot="1" x14ac:dyDescent="0.3">
      <c r="A296" s="45" t="s">
        <v>5</v>
      </c>
      <c r="B296" s="52">
        <f>B292+(B293*B295)</f>
        <v>0</v>
      </c>
      <c r="C296" s="200">
        <f>B292+(B293*C295)</f>
        <v>0</v>
      </c>
      <c r="D296" s="51">
        <f>B292+(B293*D295)</f>
        <v>0</v>
      </c>
      <c r="G296" s="45" t="s">
        <v>5</v>
      </c>
      <c r="H296" s="52">
        <f>H292+(H293*H295)</f>
        <v>0</v>
      </c>
      <c r="I296" s="198">
        <f>H292+(H293*I295)</f>
        <v>0</v>
      </c>
      <c r="J296" s="51">
        <f>H292+(H293*J295)</f>
        <v>0</v>
      </c>
      <c r="M296" s="45" t="s">
        <v>5</v>
      </c>
      <c r="N296" s="52">
        <f>N292+(N293*N295)</f>
        <v>0</v>
      </c>
      <c r="O296" s="198">
        <f>N292+(N293*O295)</f>
        <v>0</v>
      </c>
      <c r="P296" s="51">
        <f>N292+(N293*P295)</f>
        <v>0</v>
      </c>
      <c r="S296" s="45" t="s">
        <v>5</v>
      </c>
      <c r="T296" s="52">
        <f>T292+(T293*T295)</f>
        <v>0</v>
      </c>
      <c r="U296" s="198">
        <f>T292+(T293*U295)</f>
        <v>0</v>
      </c>
      <c r="V296" s="51">
        <f>T292+(T293*V295)</f>
        <v>0</v>
      </c>
      <c r="Y296" s="45" t="s">
        <v>5</v>
      </c>
      <c r="Z296" s="52">
        <f>Z292+(Z293*Z295)</f>
        <v>0</v>
      </c>
      <c r="AA296" s="198">
        <f>Z292+(Z293*AA295)</f>
        <v>0</v>
      </c>
      <c r="AB296" s="51">
        <f>Z292+(Z293*AB295)</f>
        <v>0</v>
      </c>
      <c r="AE296" s="45" t="s">
        <v>5</v>
      </c>
      <c r="AF296" s="52">
        <f>AF292+(AF293*AF295)</f>
        <v>0</v>
      </c>
      <c r="AG296" s="198">
        <f>AF292+(AF293*AG295)</f>
        <v>0</v>
      </c>
      <c r="AH296" s="51">
        <f>AF292+(AF293*AH295)</f>
        <v>0</v>
      </c>
      <c r="AK296" s="45" t="s">
        <v>5</v>
      </c>
      <c r="AL296" s="52">
        <f>AL292+(AL293*AL295)</f>
        <v>0</v>
      </c>
      <c r="AM296" s="198">
        <f>AL292+(AL293*AM295)</f>
        <v>0</v>
      </c>
      <c r="AN296" s="51">
        <f>AL292+(AL293*AN295)</f>
        <v>0</v>
      </c>
    </row>
    <row r="305" spans="1:41" ht="19.5" thickBot="1" x14ac:dyDescent="0.35">
      <c r="A305" s="53" t="str">
        <f>UPPER(G17)</f>
        <v>PRODUCTO 5</v>
      </c>
      <c r="B305" s="105"/>
      <c r="C305" s="106" t="s">
        <v>28</v>
      </c>
      <c r="Q305" s="100" t="s">
        <v>17</v>
      </c>
    </row>
    <row r="306" spans="1:41" ht="16.5" thickBot="1" x14ac:dyDescent="0.3">
      <c r="A306" s="151" t="s">
        <v>0</v>
      </c>
      <c r="B306" s="102" t="s">
        <v>61</v>
      </c>
      <c r="C306" s="102" t="s">
        <v>62</v>
      </c>
      <c r="D306" s="102" t="s">
        <v>63</v>
      </c>
      <c r="E306" s="102" t="s">
        <v>64</v>
      </c>
      <c r="F306" s="102" t="s">
        <v>65</v>
      </c>
      <c r="G306" s="102" t="s">
        <v>66</v>
      </c>
      <c r="H306" s="102" t="s">
        <v>67</v>
      </c>
      <c r="I306" s="102" t="s">
        <v>68</v>
      </c>
      <c r="J306" s="102" t="s">
        <v>69</v>
      </c>
      <c r="K306" s="102" t="s">
        <v>44</v>
      </c>
      <c r="L306" s="102" t="s">
        <v>40</v>
      </c>
      <c r="M306" s="102" t="s">
        <v>39</v>
      </c>
      <c r="N306" s="102" t="s">
        <v>38</v>
      </c>
      <c r="O306" s="102" t="s">
        <v>37</v>
      </c>
      <c r="P306" s="103" t="s">
        <v>36</v>
      </c>
      <c r="Q306" s="152" t="s">
        <v>41</v>
      </c>
      <c r="R306" s="211" t="s">
        <v>42</v>
      </c>
      <c r="S306" s="153" t="s">
        <v>60</v>
      </c>
    </row>
    <row r="307" spans="1:41" x14ac:dyDescent="0.25">
      <c r="A307" s="28" t="s">
        <v>29</v>
      </c>
      <c r="B307" s="23">
        <f t="shared" ref="B307:B313" si="174">G18</f>
        <v>0</v>
      </c>
      <c r="C307" s="23">
        <f t="shared" ref="C307:C313" si="175">G25</f>
        <v>0</v>
      </c>
      <c r="D307" s="23">
        <f t="shared" ref="D307:D313" si="176">G32</f>
        <v>0</v>
      </c>
      <c r="E307" s="23">
        <f t="shared" ref="E307:E313" si="177">G39</f>
        <v>0</v>
      </c>
      <c r="F307" s="23">
        <f t="shared" ref="F307:F313" si="178">G46</f>
        <v>0</v>
      </c>
      <c r="G307" s="23">
        <f t="shared" ref="G307:G313" si="179">G53</f>
        <v>0</v>
      </c>
      <c r="H307" s="23">
        <f t="shared" ref="H307:H313" si="180">G60</f>
        <v>0</v>
      </c>
      <c r="I307" s="23">
        <f t="shared" ref="I307:I313" si="181">G67</f>
        <v>0</v>
      </c>
      <c r="J307" s="23">
        <f t="shared" ref="J307:J313" si="182">G74</f>
        <v>0</v>
      </c>
      <c r="K307" s="23">
        <f t="shared" ref="K307:K313" si="183">G81</f>
        <v>0</v>
      </c>
      <c r="L307" s="23">
        <f t="shared" ref="L307:L313" si="184">G88</f>
        <v>0</v>
      </c>
      <c r="M307" s="23">
        <f t="shared" ref="M307:M313" si="185">G95</f>
        <v>0</v>
      </c>
      <c r="N307" s="23">
        <f t="shared" ref="N307:N313" si="186">G102</f>
        <v>0</v>
      </c>
      <c r="O307" s="23">
        <f t="shared" ref="O307:O313" si="187">G109</f>
        <v>0</v>
      </c>
      <c r="P307" s="23">
        <f t="shared" ref="P307:P313" si="188">G116</f>
        <v>0</v>
      </c>
      <c r="Q307" s="107">
        <f>B341</f>
        <v>0</v>
      </c>
      <c r="R307" s="162">
        <f>C341</f>
        <v>0</v>
      </c>
      <c r="S307" s="108">
        <f>D341</f>
        <v>0</v>
      </c>
    </row>
    <row r="308" spans="1:41" x14ac:dyDescent="0.25">
      <c r="A308" s="28" t="s">
        <v>30</v>
      </c>
      <c r="B308" s="23">
        <f t="shared" si="174"/>
        <v>0</v>
      </c>
      <c r="C308" s="23">
        <f t="shared" si="175"/>
        <v>0</v>
      </c>
      <c r="D308" s="23">
        <f t="shared" si="176"/>
        <v>0</v>
      </c>
      <c r="E308" s="23">
        <f t="shared" si="177"/>
        <v>0</v>
      </c>
      <c r="F308" s="23">
        <f t="shared" si="178"/>
        <v>0</v>
      </c>
      <c r="G308" s="23">
        <f t="shared" si="179"/>
        <v>0</v>
      </c>
      <c r="H308" s="23">
        <f t="shared" si="180"/>
        <v>0</v>
      </c>
      <c r="I308" s="23">
        <f t="shared" si="181"/>
        <v>0</v>
      </c>
      <c r="J308" s="23">
        <f t="shared" si="182"/>
        <v>0</v>
      </c>
      <c r="K308" s="23">
        <f t="shared" si="183"/>
        <v>0</v>
      </c>
      <c r="L308" s="23">
        <f t="shared" si="184"/>
        <v>0</v>
      </c>
      <c r="M308" s="23">
        <f t="shared" si="185"/>
        <v>0</v>
      </c>
      <c r="N308" s="23">
        <f t="shared" si="186"/>
        <v>0</v>
      </c>
      <c r="O308" s="23">
        <f t="shared" si="187"/>
        <v>0</v>
      </c>
      <c r="P308" s="23">
        <f t="shared" si="188"/>
        <v>0</v>
      </c>
      <c r="Q308" s="107">
        <f>H341</f>
        <v>0</v>
      </c>
      <c r="R308" s="162">
        <f>I341</f>
        <v>0</v>
      </c>
      <c r="S308" s="108">
        <f>J341</f>
        <v>0</v>
      </c>
    </row>
    <row r="309" spans="1:41" x14ac:dyDescent="0.25">
      <c r="A309" s="28" t="s">
        <v>31</v>
      </c>
      <c r="B309" s="23">
        <f t="shared" si="174"/>
        <v>0</v>
      </c>
      <c r="C309" s="23">
        <f t="shared" si="175"/>
        <v>0</v>
      </c>
      <c r="D309" s="23">
        <f t="shared" si="176"/>
        <v>0</v>
      </c>
      <c r="E309" s="23">
        <f t="shared" si="177"/>
        <v>0</v>
      </c>
      <c r="F309" s="23">
        <f t="shared" si="178"/>
        <v>0</v>
      </c>
      <c r="G309" s="23">
        <f t="shared" si="179"/>
        <v>0</v>
      </c>
      <c r="H309" s="23">
        <f t="shared" si="180"/>
        <v>0</v>
      </c>
      <c r="I309" s="23">
        <f t="shared" si="181"/>
        <v>0</v>
      </c>
      <c r="J309" s="23">
        <f t="shared" si="182"/>
        <v>0</v>
      </c>
      <c r="K309" s="23">
        <f t="shared" si="183"/>
        <v>0</v>
      </c>
      <c r="L309" s="23">
        <f t="shared" si="184"/>
        <v>0</v>
      </c>
      <c r="M309" s="23">
        <f t="shared" si="185"/>
        <v>0</v>
      </c>
      <c r="N309" s="23">
        <f t="shared" si="186"/>
        <v>0</v>
      </c>
      <c r="O309" s="23">
        <f t="shared" si="187"/>
        <v>0</v>
      </c>
      <c r="P309" s="23">
        <f t="shared" si="188"/>
        <v>0</v>
      </c>
      <c r="Q309" s="107">
        <f>N341</f>
        <v>0</v>
      </c>
      <c r="R309" s="162">
        <f>O341</f>
        <v>0</v>
      </c>
      <c r="S309" s="108">
        <f>P341</f>
        <v>0</v>
      </c>
    </row>
    <row r="310" spans="1:41" x14ac:dyDescent="0.25">
      <c r="A310" s="28" t="s">
        <v>32</v>
      </c>
      <c r="B310" s="23">
        <f t="shared" si="174"/>
        <v>0</v>
      </c>
      <c r="C310" s="23">
        <f t="shared" si="175"/>
        <v>0</v>
      </c>
      <c r="D310" s="23">
        <f t="shared" si="176"/>
        <v>0</v>
      </c>
      <c r="E310" s="23">
        <f t="shared" si="177"/>
        <v>0</v>
      </c>
      <c r="F310" s="23">
        <f t="shared" si="178"/>
        <v>0</v>
      </c>
      <c r="G310" s="23">
        <f t="shared" si="179"/>
        <v>0</v>
      </c>
      <c r="H310" s="23">
        <f t="shared" si="180"/>
        <v>0</v>
      </c>
      <c r="I310" s="23">
        <f t="shared" si="181"/>
        <v>0</v>
      </c>
      <c r="J310" s="23">
        <f t="shared" si="182"/>
        <v>0</v>
      </c>
      <c r="K310" s="23">
        <f t="shared" si="183"/>
        <v>0</v>
      </c>
      <c r="L310" s="23">
        <f t="shared" si="184"/>
        <v>0</v>
      </c>
      <c r="M310" s="23">
        <f t="shared" si="185"/>
        <v>0</v>
      </c>
      <c r="N310" s="23">
        <f t="shared" si="186"/>
        <v>0</v>
      </c>
      <c r="O310" s="23">
        <f t="shared" si="187"/>
        <v>0</v>
      </c>
      <c r="P310" s="23">
        <f t="shared" si="188"/>
        <v>0</v>
      </c>
      <c r="Q310" s="107">
        <f>T341</f>
        <v>0</v>
      </c>
      <c r="R310" s="162">
        <f>U341</f>
        <v>0</v>
      </c>
      <c r="S310" s="108">
        <f>V341</f>
        <v>0</v>
      </c>
    </row>
    <row r="311" spans="1:41" x14ac:dyDescent="0.25">
      <c r="A311" s="28" t="s">
        <v>33</v>
      </c>
      <c r="B311" s="23">
        <f t="shared" si="174"/>
        <v>0</v>
      </c>
      <c r="C311" s="23">
        <f t="shared" si="175"/>
        <v>0</v>
      </c>
      <c r="D311" s="23">
        <f t="shared" si="176"/>
        <v>0</v>
      </c>
      <c r="E311" s="23">
        <f t="shared" si="177"/>
        <v>0</v>
      </c>
      <c r="F311" s="23">
        <f t="shared" si="178"/>
        <v>0</v>
      </c>
      <c r="G311" s="23">
        <f t="shared" si="179"/>
        <v>0</v>
      </c>
      <c r="H311" s="23">
        <f t="shared" si="180"/>
        <v>0</v>
      </c>
      <c r="I311" s="23">
        <f t="shared" si="181"/>
        <v>0</v>
      </c>
      <c r="J311" s="23">
        <f t="shared" si="182"/>
        <v>0</v>
      </c>
      <c r="K311" s="23">
        <f t="shared" si="183"/>
        <v>0</v>
      </c>
      <c r="L311" s="23">
        <f t="shared" si="184"/>
        <v>0</v>
      </c>
      <c r="M311" s="23">
        <f t="shared" si="185"/>
        <v>0</v>
      </c>
      <c r="N311" s="23">
        <f t="shared" si="186"/>
        <v>0</v>
      </c>
      <c r="O311" s="23">
        <f t="shared" si="187"/>
        <v>0</v>
      </c>
      <c r="P311" s="23">
        <f t="shared" si="188"/>
        <v>0</v>
      </c>
      <c r="Q311" s="107">
        <f>Z341</f>
        <v>0</v>
      </c>
      <c r="R311" s="162">
        <f>AA341</f>
        <v>0</v>
      </c>
      <c r="S311" s="108">
        <f>AB341</f>
        <v>0</v>
      </c>
    </row>
    <row r="312" spans="1:41" x14ac:dyDescent="0.25">
      <c r="A312" s="28" t="s">
        <v>34</v>
      </c>
      <c r="B312" s="23">
        <f t="shared" si="174"/>
        <v>0</v>
      </c>
      <c r="C312" s="23">
        <f t="shared" si="175"/>
        <v>0</v>
      </c>
      <c r="D312" s="23">
        <f t="shared" si="176"/>
        <v>0</v>
      </c>
      <c r="E312" s="23">
        <f t="shared" si="177"/>
        <v>0</v>
      </c>
      <c r="F312" s="23">
        <f t="shared" si="178"/>
        <v>0</v>
      </c>
      <c r="G312" s="23">
        <f t="shared" si="179"/>
        <v>0</v>
      </c>
      <c r="H312" s="23">
        <f t="shared" si="180"/>
        <v>0</v>
      </c>
      <c r="I312" s="23">
        <f t="shared" si="181"/>
        <v>0</v>
      </c>
      <c r="J312" s="23">
        <f t="shared" si="182"/>
        <v>0</v>
      </c>
      <c r="K312" s="23">
        <f t="shared" si="183"/>
        <v>0</v>
      </c>
      <c r="L312" s="23">
        <f t="shared" si="184"/>
        <v>0</v>
      </c>
      <c r="M312" s="23">
        <f t="shared" si="185"/>
        <v>0</v>
      </c>
      <c r="N312" s="23">
        <f t="shared" si="186"/>
        <v>0</v>
      </c>
      <c r="O312" s="23">
        <f t="shared" si="187"/>
        <v>0</v>
      </c>
      <c r="P312" s="23">
        <f t="shared" si="188"/>
        <v>0</v>
      </c>
      <c r="Q312" s="107">
        <f>AF341</f>
        <v>0</v>
      </c>
      <c r="R312" s="162">
        <f>AG341</f>
        <v>0</v>
      </c>
      <c r="S312" s="108">
        <f>AH341</f>
        <v>0</v>
      </c>
    </row>
    <row r="313" spans="1:41" ht="15.75" thickBot="1" x14ac:dyDescent="0.3">
      <c r="A313" s="24" t="s">
        <v>35</v>
      </c>
      <c r="B313" s="26">
        <f t="shared" si="174"/>
        <v>0</v>
      </c>
      <c r="C313" s="26">
        <f t="shared" si="175"/>
        <v>0</v>
      </c>
      <c r="D313" s="26">
        <f t="shared" si="176"/>
        <v>0</v>
      </c>
      <c r="E313" s="26">
        <f t="shared" si="177"/>
        <v>0</v>
      </c>
      <c r="F313" s="26">
        <f t="shared" si="178"/>
        <v>0</v>
      </c>
      <c r="G313" s="26">
        <f t="shared" si="179"/>
        <v>0</v>
      </c>
      <c r="H313" s="26">
        <f t="shared" si="180"/>
        <v>0</v>
      </c>
      <c r="I313" s="26">
        <f t="shared" si="181"/>
        <v>0</v>
      </c>
      <c r="J313" s="26">
        <f t="shared" si="182"/>
        <v>0</v>
      </c>
      <c r="K313" s="26">
        <f t="shared" si="183"/>
        <v>0</v>
      </c>
      <c r="L313" s="26">
        <f t="shared" si="184"/>
        <v>0</v>
      </c>
      <c r="M313" s="26">
        <f t="shared" si="185"/>
        <v>0</v>
      </c>
      <c r="N313" s="26">
        <f t="shared" si="186"/>
        <v>0</v>
      </c>
      <c r="O313" s="26">
        <f t="shared" si="187"/>
        <v>0</v>
      </c>
      <c r="P313" s="30">
        <f t="shared" si="188"/>
        <v>0</v>
      </c>
      <c r="Q313" s="113">
        <f>AL341</f>
        <v>0</v>
      </c>
      <c r="R313" s="163">
        <f>AM341</f>
        <v>0</v>
      </c>
      <c r="S313" s="114">
        <f>AN341</f>
        <v>0</v>
      </c>
    </row>
    <row r="315" spans="1:41" ht="15.75" thickBot="1" x14ac:dyDescent="0.3"/>
    <row r="316" spans="1:41" ht="17.25" customHeight="1" thickBot="1" x14ac:dyDescent="0.3">
      <c r="A316" s="148" t="s">
        <v>0</v>
      </c>
      <c r="B316" s="149" t="s">
        <v>43</v>
      </c>
      <c r="C316" s="149" t="s">
        <v>1</v>
      </c>
      <c r="D316" s="149" t="s">
        <v>2</v>
      </c>
      <c r="E316" s="150" t="s">
        <v>3</v>
      </c>
      <c r="G316" s="148" t="s">
        <v>0</v>
      </c>
      <c r="H316" s="149" t="s">
        <v>43</v>
      </c>
      <c r="I316" s="149" t="s">
        <v>1</v>
      </c>
      <c r="J316" s="149" t="s">
        <v>2</v>
      </c>
      <c r="K316" s="150" t="s">
        <v>3</v>
      </c>
      <c r="M316" s="148" t="s">
        <v>0</v>
      </c>
      <c r="N316" s="149" t="s">
        <v>43</v>
      </c>
      <c r="O316" s="149" t="s">
        <v>1</v>
      </c>
      <c r="P316" s="149" t="s">
        <v>2</v>
      </c>
      <c r="Q316" s="150" t="s">
        <v>3</v>
      </c>
      <c r="S316" s="148" t="s">
        <v>0</v>
      </c>
      <c r="T316" s="149" t="s">
        <v>43</v>
      </c>
      <c r="U316" s="149" t="s">
        <v>1</v>
      </c>
      <c r="V316" s="149" t="s">
        <v>2</v>
      </c>
      <c r="W316" s="150" t="s">
        <v>3</v>
      </c>
      <c r="Y316" s="148" t="s">
        <v>0</v>
      </c>
      <c r="Z316" s="149" t="s">
        <v>43</v>
      </c>
      <c r="AA316" s="149" t="s">
        <v>1</v>
      </c>
      <c r="AB316" s="149" t="s">
        <v>2</v>
      </c>
      <c r="AC316" s="150" t="s">
        <v>3</v>
      </c>
      <c r="AE316" s="148" t="s">
        <v>0</v>
      </c>
      <c r="AF316" s="149" t="s">
        <v>43</v>
      </c>
      <c r="AG316" s="149" t="s">
        <v>1</v>
      </c>
      <c r="AH316" s="149" t="s">
        <v>2</v>
      </c>
      <c r="AI316" s="150" t="s">
        <v>3</v>
      </c>
      <c r="AK316" s="148" t="s">
        <v>0</v>
      </c>
      <c r="AL316" s="149" t="s">
        <v>43</v>
      </c>
      <c r="AM316" s="149" t="s">
        <v>1</v>
      </c>
      <c r="AN316" s="149" t="s">
        <v>2</v>
      </c>
      <c r="AO316" s="150" t="s">
        <v>3</v>
      </c>
    </row>
    <row r="317" spans="1:41" ht="17.25" customHeight="1" x14ac:dyDescent="0.25">
      <c r="A317" s="110" t="str">
        <f>CONCATENATE($A$127," #15")</f>
        <v>Lunes #15</v>
      </c>
      <c r="B317" s="4">
        <v>1</v>
      </c>
      <c r="C317" s="23">
        <f>B307</f>
        <v>0</v>
      </c>
      <c r="D317" s="23">
        <f t="shared" ref="D317:D325" si="189">C317^2</f>
        <v>0</v>
      </c>
      <c r="E317" s="29">
        <f t="shared" ref="E317:E325" si="190">B317*C317</f>
        <v>0</v>
      </c>
      <c r="G317" s="110" t="str">
        <f>CONCATENATE($A$128," #15")</f>
        <v>Martes #15</v>
      </c>
      <c r="H317" s="4">
        <v>1</v>
      </c>
      <c r="I317" s="23">
        <f>B308</f>
        <v>0</v>
      </c>
      <c r="J317" s="23">
        <f t="shared" ref="J317:J331" si="191">I317^2</f>
        <v>0</v>
      </c>
      <c r="K317" s="29">
        <f t="shared" ref="K317:K331" si="192">H317*I317</f>
        <v>0</v>
      </c>
      <c r="M317" s="110" t="str">
        <f>CONCATENATE($A$129," #15")</f>
        <v>Miércoles #15</v>
      </c>
      <c r="N317" s="4">
        <v>1</v>
      </c>
      <c r="O317" s="201">
        <f>B309</f>
        <v>0</v>
      </c>
      <c r="P317" s="23">
        <f t="shared" ref="P317:P331" si="193">O317^2</f>
        <v>0</v>
      </c>
      <c r="Q317" s="29">
        <f t="shared" ref="Q317:Q331" si="194">N317*O317</f>
        <v>0</v>
      </c>
      <c r="S317" s="110" t="str">
        <f>CONCATENATE($A$130," #15")</f>
        <v>Jueves #15</v>
      </c>
      <c r="T317" s="4">
        <v>1</v>
      </c>
      <c r="U317" s="201">
        <f>B310</f>
        <v>0</v>
      </c>
      <c r="V317" s="201">
        <f t="shared" ref="V317:V325" si="195">U317^2</f>
        <v>0</v>
      </c>
      <c r="W317" s="29">
        <f t="shared" ref="W317:W325" si="196">T317*U317</f>
        <v>0</v>
      </c>
      <c r="Y317" s="110" t="str">
        <f>CONCATENATE($A$131," #15")</f>
        <v>Viernes #15</v>
      </c>
      <c r="Z317" s="4">
        <v>1</v>
      </c>
      <c r="AA317" s="201">
        <f>B311</f>
        <v>0</v>
      </c>
      <c r="AB317" s="23">
        <f t="shared" ref="AB317:AB325" si="197">AA317^2</f>
        <v>0</v>
      </c>
      <c r="AC317" s="29">
        <f t="shared" ref="AC317:AC325" si="198">Z317*AA317</f>
        <v>0</v>
      </c>
      <c r="AE317" s="110" t="str">
        <f>CONCATENATE($A$132," #15")</f>
        <v>Sábado #15</v>
      </c>
      <c r="AF317" s="4">
        <v>1</v>
      </c>
      <c r="AG317" s="201">
        <f>B312</f>
        <v>0</v>
      </c>
      <c r="AH317" s="23">
        <f t="shared" ref="AH317:AH331" si="199">AG317^2</f>
        <v>0</v>
      </c>
      <c r="AI317" s="29">
        <f t="shared" ref="AI317:AI331" si="200">AF317*AG317</f>
        <v>0</v>
      </c>
      <c r="AK317" s="110" t="str">
        <f>CONCATENATE($A$133," #15")</f>
        <v>Domingo #15</v>
      </c>
      <c r="AL317" s="4">
        <v>1</v>
      </c>
      <c r="AM317" s="201">
        <f>B313</f>
        <v>0</v>
      </c>
      <c r="AN317" s="23">
        <f t="shared" ref="AN317:AN331" si="201">AM317^2</f>
        <v>0</v>
      </c>
      <c r="AO317" s="29">
        <f t="shared" ref="AO317:AO331" si="202">AL317*AM317</f>
        <v>0</v>
      </c>
    </row>
    <row r="318" spans="1:41" ht="17.25" customHeight="1" x14ac:dyDescent="0.25">
      <c r="A318" s="110" t="str">
        <f>CONCATENATE($A$127," #14")</f>
        <v>Lunes #14</v>
      </c>
      <c r="B318" s="4">
        <v>2</v>
      </c>
      <c r="C318" s="23">
        <f>C307</f>
        <v>0</v>
      </c>
      <c r="D318" s="23">
        <f t="shared" si="189"/>
        <v>0</v>
      </c>
      <c r="E318" s="29">
        <f t="shared" si="190"/>
        <v>0</v>
      </c>
      <c r="G318" s="110" t="str">
        <f>CONCATENATE($A$128," #14")</f>
        <v>Martes #14</v>
      </c>
      <c r="H318" s="4">
        <v>2</v>
      </c>
      <c r="I318" s="23">
        <f>C308</f>
        <v>0</v>
      </c>
      <c r="J318" s="23">
        <f t="shared" si="191"/>
        <v>0</v>
      </c>
      <c r="K318" s="29">
        <f t="shared" si="192"/>
        <v>0</v>
      </c>
      <c r="M318" s="110" t="str">
        <f>CONCATENATE($A$129," #14")</f>
        <v>Miércoles #14</v>
      </c>
      <c r="N318" s="4">
        <v>2</v>
      </c>
      <c r="O318" s="201">
        <f>C309</f>
        <v>0</v>
      </c>
      <c r="P318" s="23">
        <f t="shared" si="193"/>
        <v>0</v>
      </c>
      <c r="Q318" s="29">
        <f t="shared" si="194"/>
        <v>0</v>
      </c>
      <c r="S318" s="110" t="str">
        <f>CONCATENATE($A$130," #14")</f>
        <v>Jueves #14</v>
      </c>
      <c r="T318" s="4">
        <v>2</v>
      </c>
      <c r="U318" s="201">
        <f>C310</f>
        <v>0</v>
      </c>
      <c r="V318" s="201">
        <f t="shared" si="195"/>
        <v>0</v>
      </c>
      <c r="W318" s="29">
        <f t="shared" si="196"/>
        <v>0</v>
      </c>
      <c r="Y318" s="110" t="str">
        <f>CONCATENATE($A$131," #14")</f>
        <v>Viernes #14</v>
      </c>
      <c r="Z318" s="4">
        <v>2</v>
      </c>
      <c r="AA318" s="201">
        <f>C311</f>
        <v>0</v>
      </c>
      <c r="AB318" s="23">
        <f t="shared" si="197"/>
        <v>0</v>
      </c>
      <c r="AC318" s="29">
        <f t="shared" si="198"/>
        <v>0</v>
      </c>
      <c r="AE318" s="110" t="str">
        <f>CONCATENATE($A$132," #14")</f>
        <v>Sábado #14</v>
      </c>
      <c r="AF318" s="4">
        <v>2</v>
      </c>
      <c r="AG318" s="201">
        <f>C312</f>
        <v>0</v>
      </c>
      <c r="AH318" s="23">
        <f t="shared" si="199"/>
        <v>0</v>
      </c>
      <c r="AI318" s="29">
        <f t="shared" si="200"/>
        <v>0</v>
      </c>
      <c r="AK318" s="110" t="str">
        <f>CONCATENATE($A$133," #14")</f>
        <v>Domingo #14</v>
      </c>
      <c r="AL318" s="4">
        <v>2</v>
      </c>
      <c r="AM318" s="201">
        <f>C313</f>
        <v>0</v>
      </c>
      <c r="AN318" s="23">
        <f t="shared" si="201"/>
        <v>0</v>
      </c>
      <c r="AO318" s="29">
        <f t="shared" si="202"/>
        <v>0</v>
      </c>
    </row>
    <row r="319" spans="1:41" ht="17.25" customHeight="1" x14ac:dyDescent="0.25">
      <c r="A319" s="110" t="str">
        <f>CONCATENATE($A$127," #13")</f>
        <v>Lunes #13</v>
      </c>
      <c r="B319" s="4">
        <v>3</v>
      </c>
      <c r="C319" s="23">
        <f>D307</f>
        <v>0</v>
      </c>
      <c r="D319" s="23">
        <f t="shared" si="189"/>
        <v>0</v>
      </c>
      <c r="E319" s="29">
        <f t="shared" si="190"/>
        <v>0</v>
      </c>
      <c r="G319" s="110" t="str">
        <f>CONCATENATE($A$128," #13")</f>
        <v>Martes #13</v>
      </c>
      <c r="H319" s="4">
        <v>3</v>
      </c>
      <c r="I319" s="23">
        <f>D308</f>
        <v>0</v>
      </c>
      <c r="J319" s="23">
        <f t="shared" si="191"/>
        <v>0</v>
      </c>
      <c r="K319" s="29">
        <f t="shared" si="192"/>
        <v>0</v>
      </c>
      <c r="M319" s="110" t="str">
        <f>CONCATENATE($A$129," #13")</f>
        <v>Miércoles #13</v>
      </c>
      <c r="N319" s="4">
        <v>3</v>
      </c>
      <c r="O319" s="201">
        <f>D309</f>
        <v>0</v>
      </c>
      <c r="P319" s="23">
        <f t="shared" si="193"/>
        <v>0</v>
      </c>
      <c r="Q319" s="29">
        <f t="shared" si="194"/>
        <v>0</v>
      </c>
      <c r="S319" s="110" t="str">
        <f>CONCATENATE($A$130," #13")</f>
        <v>Jueves #13</v>
      </c>
      <c r="T319" s="4">
        <v>3</v>
      </c>
      <c r="U319" s="201">
        <f>D310</f>
        <v>0</v>
      </c>
      <c r="V319" s="201">
        <f t="shared" si="195"/>
        <v>0</v>
      </c>
      <c r="W319" s="29">
        <f t="shared" si="196"/>
        <v>0</v>
      </c>
      <c r="Y319" s="110" t="str">
        <f>CONCATENATE($A$131," #13")</f>
        <v>Viernes #13</v>
      </c>
      <c r="Z319" s="4">
        <v>3</v>
      </c>
      <c r="AA319" s="201">
        <f>D311</f>
        <v>0</v>
      </c>
      <c r="AB319" s="23">
        <f t="shared" si="197"/>
        <v>0</v>
      </c>
      <c r="AC319" s="29">
        <f t="shared" si="198"/>
        <v>0</v>
      </c>
      <c r="AE319" s="110" t="str">
        <f>CONCATENATE($A$132," #13")</f>
        <v>Sábado #13</v>
      </c>
      <c r="AF319" s="4">
        <v>3</v>
      </c>
      <c r="AG319" s="201">
        <f>D312</f>
        <v>0</v>
      </c>
      <c r="AH319" s="23">
        <f t="shared" si="199"/>
        <v>0</v>
      </c>
      <c r="AI319" s="29">
        <f t="shared" si="200"/>
        <v>0</v>
      </c>
      <c r="AK319" s="110" t="str">
        <f>CONCATENATE($A$133," #13")</f>
        <v>Domingo #13</v>
      </c>
      <c r="AL319" s="4">
        <v>3</v>
      </c>
      <c r="AM319" s="201">
        <f>D313</f>
        <v>0</v>
      </c>
      <c r="AN319" s="23">
        <f t="shared" si="201"/>
        <v>0</v>
      </c>
      <c r="AO319" s="29">
        <f t="shared" si="202"/>
        <v>0</v>
      </c>
    </row>
    <row r="320" spans="1:41" ht="17.25" customHeight="1" x14ac:dyDescent="0.25">
      <c r="A320" s="110" t="str">
        <f>CONCATENATE($A$127," #12")</f>
        <v>Lunes #12</v>
      </c>
      <c r="B320" s="4">
        <v>4</v>
      </c>
      <c r="C320" s="23">
        <f>E307</f>
        <v>0</v>
      </c>
      <c r="D320" s="23">
        <f t="shared" si="189"/>
        <v>0</v>
      </c>
      <c r="E320" s="29">
        <f t="shared" si="190"/>
        <v>0</v>
      </c>
      <c r="G320" s="110" t="str">
        <f>CONCATENATE($A$128," #12")</f>
        <v>Martes #12</v>
      </c>
      <c r="H320" s="4">
        <v>4</v>
      </c>
      <c r="I320" s="23">
        <f>E308</f>
        <v>0</v>
      </c>
      <c r="J320" s="23">
        <f t="shared" si="191"/>
        <v>0</v>
      </c>
      <c r="K320" s="29">
        <f t="shared" si="192"/>
        <v>0</v>
      </c>
      <c r="M320" s="110" t="str">
        <f>CONCATENATE($A$129," #12")</f>
        <v>Miércoles #12</v>
      </c>
      <c r="N320" s="4">
        <v>4</v>
      </c>
      <c r="O320" s="201">
        <f>E309</f>
        <v>0</v>
      </c>
      <c r="P320" s="23">
        <f t="shared" si="193"/>
        <v>0</v>
      </c>
      <c r="Q320" s="29">
        <f t="shared" si="194"/>
        <v>0</v>
      </c>
      <c r="S320" s="110" t="str">
        <f>CONCATENATE($A$130," #12")</f>
        <v>Jueves #12</v>
      </c>
      <c r="T320" s="4">
        <v>4</v>
      </c>
      <c r="U320" s="201">
        <f>E310</f>
        <v>0</v>
      </c>
      <c r="V320" s="201">
        <f t="shared" si="195"/>
        <v>0</v>
      </c>
      <c r="W320" s="29">
        <f t="shared" si="196"/>
        <v>0</v>
      </c>
      <c r="Y320" s="110" t="str">
        <f>CONCATENATE($A$131," #12")</f>
        <v>Viernes #12</v>
      </c>
      <c r="Z320" s="4">
        <v>4</v>
      </c>
      <c r="AA320" s="201">
        <f>E311</f>
        <v>0</v>
      </c>
      <c r="AB320" s="23">
        <f t="shared" si="197"/>
        <v>0</v>
      </c>
      <c r="AC320" s="29">
        <f t="shared" si="198"/>
        <v>0</v>
      </c>
      <c r="AE320" s="110" t="str">
        <f>CONCATENATE($A$132," #12")</f>
        <v>Sábado #12</v>
      </c>
      <c r="AF320" s="4">
        <v>4</v>
      </c>
      <c r="AG320" s="201">
        <f>E312</f>
        <v>0</v>
      </c>
      <c r="AH320" s="23">
        <f t="shared" si="199"/>
        <v>0</v>
      </c>
      <c r="AI320" s="29">
        <f t="shared" si="200"/>
        <v>0</v>
      </c>
      <c r="AK320" s="110" t="str">
        <f>CONCATENATE($A$133," #12")</f>
        <v>Domingo #12</v>
      </c>
      <c r="AL320" s="4">
        <v>4</v>
      </c>
      <c r="AM320" s="201">
        <f>E313</f>
        <v>0</v>
      </c>
      <c r="AN320" s="23">
        <f t="shared" si="201"/>
        <v>0</v>
      </c>
      <c r="AO320" s="29">
        <f t="shared" si="202"/>
        <v>0</v>
      </c>
    </row>
    <row r="321" spans="1:41" ht="17.25" customHeight="1" x14ac:dyDescent="0.25">
      <c r="A321" s="110" t="str">
        <f>CONCATENATE($A$127," #11")</f>
        <v>Lunes #11</v>
      </c>
      <c r="B321" s="4">
        <v>5</v>
      </c>
      <c r="C321" s="23">
        <f>F307</f>
        <v>0</v>
      </c>
      <c r="D321" s="23">
        <f t="shared" si="189"/>
        <v>0</v>
      </c>
      <c r="E321" s="29">
        <f t="shared" si="190"/>
        <v>0</v>
      </c>
      <c r="G321" s="110" t="str">
        <f>CONCATENATE($A$128," #11")</f>
        <v>Martes #11</v>
      </c>
      <c r="H321" s="4">
        <v>5</v>
      </c>
      <c r="I321" s="23">
        <f>F308</f>
        <v>0</v>
      </c>
      <c r="J321" s="23">
        <f t="shared" si="191"/>
        <v>0</v>
      </c>
      <c r="K321" s="29">
        <f t="shared" si="192"/>
        <v>0</v>
      </c>
      <c r="M321" s="110" t="str">
        <f>CONCATENATE($A$129," #11")</f>
        <v>Miércoles #11</v>
      </c>
      <c r="N321" s="4">
        <v>5</v>
      </c>
      <c r="O321" s="201">
        <f>F309</f>
        <v>0</v>
      </c>
      <c r="P321" s="23">
        <f t="shared" si="193"/>
        <v>0</v>
      </c>
      <c r="Q321" s="29">
        <f t="shared" si="194"/>
        <v>0</v>
      </c>
      <c r="S321" s="110" t="str">
        <f>CONCATENATE($A$130," #11")</f>
        <v>Jueves #11</v>
      </c>
      <c r="T321" s="4">
        <v>5</v>
      </c>
      <c r="U321" s="201">
        <f>F310</f>
        <v>0</v>
      </c>
      <c r="V321" s="201">
        <f t="shared" si="195"/>
        <v>0</v>
      </c>
      <c r="W321" s="29">
        <f t="shared" si="196"/>
        <v>0</v>
      </c>
      <c r="Y321" s="110" t="str">
        <f>CONCATENATE($A$131," #11")</f>
        <v>Viernes #11</v>
      </c>
      <c r="Z321" s="4">
        <v>5</v>
      </c>
      <c r="AA321" s="201">
        <f>F311</f>
        <v>0</v>
      </c>
      <c r="AB321" s="23">
        <f t="shared" si="197"/>
        <v>0</v>
      </c>
      <c r="AC321" s="29">
        <f t="shared" si="198"/>
        <v>0</v>
      </c>
      <c r="AE321" s="110" t="str">
        <f>CONCATENATE($A$132," #11")</f>
        <v>Sábado #11</v>
      </c>
      <c r="AF321" s="4">
        <v>5</v>
      </c>
      <c r="AG321" s="201">
        <f>F312</f>
        <v>0</v>
      </c>
      <c r="AH321" s="23">
        <f t="shared" si="199"/>
        <v>0</v>
      </c>
      <c r="AI321" s="29">
        <f t="shared" si="200"/>
        <v>0</v>
      </c>
      <c r="AK321" s="110" t="str">
        <f>CONCATENATE($A$133," #11")</f>
        <v>Domingo #11</v>
      </c>
      <c r="AL321" s="4">
        <v>5</v>
      </c>
      <c r="AM321" s="201">
        <f>F313</f>
        <v>0</v>
      </c>
      <c r="AN321" s="23">
        <f t="shared" si="201"/>
        <v>0</v>
      </c>
      <c r="AO321" s="29">
        <f t="shared" si="202"/>
        <v>0</v>
      </c>
    </row>
    <row r="322" spans="1:41" ht="17.25" customHeight="1" x14ac:dyDescent="0.25">
      <c r="A322" s="110" t="str">
        <f>CONCATENATE($A$127," #10")</f>
        <v>Lunes #10</v>
      </c>
      <c r="B322" s="4">
        <v>6</v>
      </c>
      <c r="C322" s="23">
        <f>G307</f>
        <v>0</v>
      </c>
      <c r="D322" s="23">
        <f t="shared" si="189"/>
        <v>0</v>
      </c>
      <c r="E322" s="29">
        <f t="shared" si="190"/>
        <v>0</v>
      </c>
      <c r="G322" s="110" t="str">
        <f>CONCATENATE($A$128," #10")</f>
        <v>Martes #10</v>
      </c>
      <c r="H322" s="4">
        <v>6</v>
      </c>
      <c r="I322" s="23">
        <f>G308</f>
        <v>0</v>
      </c>
      <c r="J322" s="23">
        <f t="shared" si="191"/>
        <v>0</v>
      </c>
      <c r="K322" s="29">
        <f t="shared" si="192"/>
        <v>0</v>
      </c>
      <c r="M322" s="110" t="str">
        <f>CONCATENATE($A$129," #10")</f>
        <v>Miércoles #10</v>
      </c>
      <c r="N322" s="4">
        <v>6</v>
      </c>
      <c r="O322" s="201">
        <f>G309</f>
        <v>0</v>
      </c>
      <c r="P322" s="23">
        <f t="shared" si="193"/>
        <v>0</v>
      </c>
      <c r="Q322" s="29">
        <f t="shared" si="194"/>
        <v>0</v>
      </c>
      <c r="S322" s="110" t="str">
        <f>CONCATENATE($A$130," #10")</f>
        <v>Jueves #10</v>
      </c>
      <c r="T322" s="4">
        <v>6</v>
      </c>
      <c r="U322" s="201">
        <f>G310</f>
        <v>0</v>
      </c>
      <c r="V322" s="201">
        <f t="shared" si="195"/>
        <v>0</v>
      </c>
      <c r="W322" s="29">
        <f t="shared" si="196"/>
        <v>0</v>
      </c>
      <c r="Y322" s="110" t="str">
        <f>CONCATENATE($A$131," #10")</f>
        <v>Viernes #10</v>
      </c>
      <c r="Z322" s="4">
        <v>6</v>
      </c>
      <c r="AA322" s="201">
        <f>G311</f>
        <v>0</v>
      </c>
      <c r="AB322" s="23">
        <f t="shared" si="197"/>
        <v>0</v>
      </c>
      <c r="AC322" s="29">
        <f t="shared" si="198"/>
        <v>0</v>
      </c>
      <c r="AE322" s="110" t="str">
        <f>CONCATENATE($A$132," #10")</f>
        <v>Sábado #10</v>
      </c>
      <c r="AF322" s="4">
        <v>6</v>
      </c>
      <c r="AG322" s="201">
        <f>G312</f>
        <v>0</v>
      </c>
      <c r="AH322" s="23">
        <f t="shared" si="199"/>
        <v>0</v>
      </c>
      <c r="AI322" s="29">
        <f t="shared" si="200"/>
        <v>0</v>
      </c>
      <c r="AK322" s="110" t="str">
        <f>CONCATENATE($A$133," #10")</f>
        <v>Domingo #10</v>
      </c>
      <c r="AL322" s="4">
        <v>6</v>
      </c>
      <c r="AM322" s="201">
        <f>G313</f>
        <v>0</v>
      </c>
      <c r="AN322" s="23">
        <f t="shared" si="201"/>
        <v>0</v>
      </c>
      <c r="AO322" s="29">
        <f t="shared" si="202"/>
        <v>0</v>
      </c>
    </row>
    <row r="323" spans="1:41" ht="17.25" customHeight="1" x14ac:dyDescent="0.25">
      <c r="A323" s="110" t="str">
        <f>CONCATENATE($A$127," #9")</f>
        <v>Lunes #9</v>
      </c>
      <c r="B323" s="4">
        <v>7</v>
      </c>
      <c r="C323" s="23">
        <f>H307</f>
        <v>0</v>
      </c>
      <c r="D323" s="23">
        <f t="shared" si="189"/>
        <v>0</v>
      </c>
      <c r="E323" s="29">
        <f t="shared" si="190"/>
        <v>0</v>
      </c>
      <c r="G323" s="110" t="str">
        <f>CONCATENATE($A$128," #9")</f>
        <v>Martes #9</v>
      </c>
      <c r="H323" s="4">
        <v>7</v>
      </c>
      <c r="I323" s="23">
        <f>H308</f>
        <v>0</v>
      </c>
      <c r="J323" s="23">
        <f t="shared" si="191"/>
        <v>0</v>
      </c>
      <c r="K323" s="29">
        <f t="shared" si="192"/>
        <v>0</v>
      </c>
      <c r="M323" s="110" t="str">
        <f>CONCATENATE($A$129," #9")</f>
        <v>Miércoles #9</v>
      </c>
      <c r="N323" s="4">
        <v>7</v>
      </c>
      <c r="O323" s="201">
        <f>H309</f>
        <v>0</v>
      </c>
      <c r="P323" s="23">
        <f t="shared" si="193"/>
        <v>0</v>
      </c>
      <c r="Q323" s="29">
        <f t="shared" si="194"/>
        <v>0</v>
      </c>
      <c r="S323" s="110" t="str">
        <f>CONCATENATE($A$130," #9")</f>
        <v>Jueves #9</v>
      </c>
      <c r="T323" s="4">
        <v>7</v>
      </c>
      <c r="U323" s="201">
        <f>H310</f>
        <v>0</v>
      </c>
      <c r="V323" s="201">
        <f t="shared" si="195"/>
        <v>0</v>
      </c>
      <c r="W323" s="29">
        <f t="shared" si="196"/>
        <v>0</v>
      </c>
      <c r="Y323" s="110" t="str">
        <f>CONCATENATE($A$131," #9")</f>
        <v>Viernes #9</v>
      </c>
      <c r="Z323" s="4">
        <v>7</v>
      </c>
      <c r="AA323" s="201">
        <f>H311</f>
        <v>0</v>
      </c>
      <c r="AB323" s="23">
        <f t="shared" si="197"/>
        <v>0</v>
      </c>
      <c r="AC323" s="29">
        <f t="shared" si="198"/>
        <v>0</v>
      </c>
      <c r="AE323" s="110" t="str">
        <f>CONCATENATE($A$132," #9")</f>
        <v>Sábado #9</v>
      </c>
      <c r="AF323" s="4">
        <v>7</v>
      </c>
      <c r="AG323" s="201">
        <f>H312</f>
        <v>0</v>
      </c>
      <c r="AH323" s="23">
        <f t="shared" si="199"/>
        <v>0</v>
      </c>
      <c r="AI323" s="29">
        <f t="shared" si="200"/>
        <v>0</v>
      </c>
      <c r="AK323" s="110" t="str">
        <f>CONCATENATE($A$133," #9")</f>
        <v>Domingo #9</v>
      </c>
      <c r="AL323" s="4">
        <v>7</v>
      </c>
      <c r="AM323" s="201">
        <f>H313</f>
        <v>0</v>
      </c>
      <c r="AN323" s="23">
        <f t="shared" si="201"/>
        <v>0</v>
      </c>
      <c r="AO323" s="29">
        <f t="shared" si="202"/>
        <v>0</v>
      </c>
    </row>
    <row r="324" spans="1:41" ht="17.25" customHeight="1" x14ac:dyDescent="0.25">
      <c r="A324" s="110" t="str">
        <f>CONCATENATE($A$127," #8")</f>
        <v>Lunes #8</v>
      </c>
      <c r="B324" s="4">
        <v>8</v>
      </c>
      <c r="C324" s="23">
        <f>I307</f>
        <v>0</v>
      </c>
      <c r="D324" s="23">
        <f t="shared" si="189"/>
        <v>0</v>
      </c>
      <c r="E324" s="29">
        <f t="shared" si="190"/>
        <v>0</v>
      </c>
      <c r="G324" s="110" t="str">
        <f>CONCATENATE($A$128," #8")</f>
        <v>Martes #8</v>
      </c>
      <c r="H324" s="4">
        <v>8</v>
      </c>
      <c r="I324" s="23">
        <f>I308</f>
        <v>0</v>
      </c>
      <c r="J324" s="23">
        <f t="shared" si="191"/>
        <v>0</v>
      </c>
      <c r="K324" s="29">
        <f t="shared" si="192"/>
        <v>0</v>
      </c>
      <c r="M324" s="110" t="str">
        <f>CONCATENATE($A$129," #8")</f>
        <v>Miércoles #8</v>
      </c>
      <c r="N324" s="4">
        <v>8</v>
      </c>
      <c r="O324" s="201">
        <f>I309</f>
        <v>0</v>
      </c>
      <c r="P324" s="23">
        <f t="shared" si="193"/>
        <v>0</v>
      </c>
      <c r="Q324" s="29">
        <f t="shared" si="194"/>
        <v>0</v>
      </c>
      <c r="S324" s="110" t="str">
        <f>CONCATENATE($A$130," #8")</f>
        <v>Jueves #8</v>
      </c>
      <c r="T324" s="4">
        <v>8</v>
      </c>
      <c r="U324" s="201">
        <f>I310</f>
        <v>0</v>
      </c>
      <c r="V324" s="201">
        <f t="shared" si="195"/>
        <v>0</v>
      </c>
      <c r="W324" s="29">
        <f t="shared" si="196"/>
        <v>0</v>
      </c>
      <c r="Y324" s="110" t="str">
        <f>CONCATENATE($A$131," #8")</f>
        <v>Viernes #8</v>
      </c>
      <c r="Z324" s="4">
        <v>8</v>
      </c>
      <c r="AA324" s="201">
        <f>I311</f>
        <v>0</v>
      </c>
      <c r="AB324" s="23">
        <f t="shared" si="197"/>
        <v>0</v>
      </c>
      <c r="AC324" s="29">
        <f t="shared" si="198"/>
        <v>0</v>
      </c>
      <c r="AE324" s="110" t="str">
        <f>CONCATENATE($A$132," #8")</f>
        <v>Sábado #8</v>
      </c>
      <c r="AF324" s="4">
        <v>8</v>
      </c>
      <c r="AG324" s="201">
        <f>I312</f>
        <v>0</v>
      </c>
      <c r="AH324" s="23">
        <f t="shared" si="199"/>
        <v>0</v>
      </c>
      <c r="AI324" s="29">
        <f t="shared" si="200"/>
        <v>0</v>
      </c>
      <c r="AK324" s="110" t="str">
        <f>CONCATENATE($A$133," #8")</f>
        <v>Domingo #8</v>
      </c>
      <c r="AL324" s="4">
        <v>8</v>
      </c>
      <c r="AM324" s="201">
        <f>I313</f>
        <v>0</v>
      </c>
      <c r="AN324" s="23">
        <f t="shared" si="201"/>
        <v>0</v>
      </c>
      <c r="AO324" s="29">
        <f t="shared" si="202"/>
        <v>0</v>
      </c>
    </row>
    <row r="325" spans="1:41" ht="17.25" customHeight="1" x14ac:dyDescent="0.25">
      <c r="A325" s="110" t="str">
        <f>CONCATENATE($A$127," #7")</f>
        <v>Lunes #7</v>
      </c>
      <c r="B325" s="4">
        <v>9</v>
      </c>
      <c r="C325" s="23">
        <f>J307</f>
        <v>0</v>
      </c>
      <c r="D325" s="23">
        <f t="shared" si="189"/>
        <v>0</v>
      </c>
      <c r="E325" s="29">
        <f t="shared" si="190"/>
        <v>0</v>
      </c>
      <c r="G325" s="110" t="str">
        <f>CONCATENATE($A$128," #7")</f>
        <v>Martes #7</v>
      </c>
      <c r="H325" s="4">
        <v>9</v>
      </c>
      <c r="I325" s="23">
        <f>J308</f>
        <v>0</v>
      </c>
      <c r="J325" s="23">
        <f t="shared" si="191"/>
        <v>0</v>
      </c>
      <c r="K325" s="29">
        <f t="shared" si="192"/>
        <v>0</v>
      </c>
      <c r="M325" s="110" t="str">
        <f>CONCATENATE($A$129," #7")</f>
        <v>Miércoles #7</v>
      </c>
      <c r="N325" s="4">
        <v>9</v>
      </c>
      <c r="O325" s="201">
        <f>J309</f>
        <v>0</v>
      </c>
      <c r="P325" s="23">
        <f t="shared" si="193"/>
        <v>0</v>
      </c>
      <c r="Q325" s="29">
        <f t="shared" si="194"/>
        <v>0</v>
      </c>
      <c r="S325" s="110" t="str">
        <f>CONCATENATE($A$130," #7")</f>
        <v>Jueves #7</v>
      </c>
      <c r="T325" s="4">
        <v>9</v>
      </c>
      <c r="U325" s="201">
        <f>J310</f>
        <v>0</v>
      </c>
      <c r="V325" s="201">
        <f t="shared" si="195"/>
        <v>0</v>
      </c>
      <c r="W325" s="29">
        <f t="shared" si="196"/>
        <v>0</v>
      </c>
      <c r="Y325" s="110" t="str">
        <f>CONCATENATE($A$131," #7")</f>
        <v>Viernes #7</v>
      </c>
      <c r="Z325" s="4">
        <v>9</v>
      </c>
      <c r="AA325" s="201">
        <f>J311</f>
        <v>0</v>
      </c>
      <c r="AB325" s="23">
        <f t="shared" si="197"/>
        <v>0</v>
      </c>
      <c r="AC325" s="29">
        <f t="shared" si="198"/>
        <v>0</v>
      </c>
      <c r="AE325" s="110" t="str">
        <f>CONCATENATE($A$132," #7")</f>
        <v>Sábado #7</v>
      </c>
      <c r="AF325" s="4">
        <v>9</v>
      </c>
      <c r="AG325" s="201">
        <f>J312</f>
        <v>0</v>
      </c>
      <c r="AH325" s="23">
        <f t="shared" si="199"/>
        <v>0</v>
      </c>
      <c r="AI325" s="29">
        <f t="shared" si="200"/>
        <v>0</v>
      </c>
      <c r="AK325" s="110" t="str">
        <f>CONCATENATE($A$133," #7")</f>
        <v>Domingo #7</v>
      </c>
      <c r="AL325" s="4">
        <v>9</v>
      </c>
      <c r="AM325" s="201">
        <f>J313</f>
        <v>0</v>
      </c>
      <c r="AN325" s="23">
        <f t="shared" si="201"/>
        <v>0</v>
      </c>
      <c r="AO325" s="29">
        <f t="shared" si="202"/>
        <v>0</v>
      </c>
    </row>
    <row r="326" spans="1:41" x14ac:dyDescent="0.25">
      <c r="A326" s="110" t="str">
        <f>CONCATENATE($A$127," #6")</f>
        <v>Lunes #6</v>
      </c>
      <c r="B326" s="4">
        <v>10</v>
      </c>
      <c r="C326" s="23">
        <f>K307</f>
        <v>0</v>
      </c>
      <c r="D326" s="23">
        <f>C326^2</f>
        <v>0</v>
      </c>
      <c r="E326" s="29">
        <f>B326*C326</f>
        <v>0</v>
      </c>
      <c r="G326" s="110" t="str">
        <f>CONCATENATE($A$128," #6")</f>
        <v>Martes #6</v>
      </c>
      <c r="H326" s="4">
        <v>10</v>
      </c>
      <c r="I326" s="23">
        <f>K308</f>
        <v>0</v>
      </c>
      <c r="J326" s="23">
        <f t="shared" si="191"/>
        <v>0</v>
      </c>
      <c r="K326" s="29">
        <f t="shared" si="192"/>
        <v>0</v>
      </c>
      <c r="M326" s="110" t="str">
        <f>CONCATENATE($A$129," #6")</f>
        <v>Miércoles #6</v>
      </c>
      <c r="N326" s="4">
        <v>10</v>
      </c>
      <c r="O326" s="201">
        <f>K309</f>
        <v>0</v>
      </c>
      <c r="P326" s="23">
        <f t="shared" si="193"/>
        <v>0</v>
      </c>
      <c r="Q326" s="29">
        <f t="shared" si="194"/>
        <v>0</v>
      </c>
      <c r="S326" s="110" t="str">
        <f>CONCATENATE($A$130," #6")</f>
        <v>Jueves #6</v>
      </c>
      <c r="T326" s="4">
        <v>10</v>
      </c>
      <c r="U326" s="201">
        <f>K310</f>
        <v>0</v>
      </c>
      <c r="V326" s="201">
        <f>U326^2</f>
        <v>0</v>
      </c>
      <c r="W326" s="29">
        <f>T326*U326</f>
        <v>0</v>
      </c>
      <c r="Y326" s="110" t="str">
        <f>CONCATENATE($A$131," #6")</f>
        <v>Viernes #6</v>
      </c>
      <c r="Z326" s="4">
        <v>10</v>
      </c>
      <c r="AA326" s="201">
        <f>K311</f>
        <v>0</v>
      </c>
      <c r="AB326" s="23">
        <f>AA326^2</f>
        <v>0</v>
      </c>
      <c r="AC326" s="29">
        <f>Z326*AA326</f>
        <v>0</v>
      </c>
      <c r="AE326" s="110" t="str">
        <f>CONCATENATE($A$132," #6")</f>
        <v>Sábado #6</v>
      </c>
      <c r="AF326" s="4">
        <v>10</v>
      </c>
      <c r="AG326" s="201">
        <f>K312</f>
        <v>0</v>
      </c>
      <c r="AH326" s="23">
        <f t="shared" si="199"/>
        <v>0</v>
      </c>
      <c r="AI326" s="29">
        <f t="shared" si="200"/>
        <v>0</v>
      </c>
      <c r="AK326" s="110" t="str">
        <f>CONCATENATE($A$133," #6")</f>
        <v>Domingo #6</v>
      </c>
      <c r="AL326" s="4">
        <v>10</v>
      </c>
      <c r="AM326" s="201">
        <f>K313</f>
        <v>0</v>
      </c>
      <c r="AN326" s="23">
        <f t="shared" si="201"/>
        <v>0</v>
      </c>
      <c r="AO326" s="29">
        <f t="shared" si="202"/>
        <v>0</v>
      </c>
    </row>
    <row r="327" spans="1:41" x14ac:dyDescent="0.25">
      <c r="A327" s="110" t="str">
        <f>CONCATENATE($A$127," #5")</f>
        <v>Lunes #5</v>
      </c>
      <c r="B327" s="4">
        <v>11</v>
      </c>
      <c r="C327" s="23">
        <f>L307</f>
        <v>0</v>
      </c>
      <c r="D327" s="23">
        <f t="shared" ref="D327:D331" si="203">C327^2</f>
        <v>0</v>
      </c>
      <c r="E327" s="29">
        <f t="shared" ref="E327:E331" si="204">B327*C327</f>
        <v>0</v>
      </c>
      <c r="G327" s="110" t="str">
        <f>CONCATENATE($A$128," #5")</f>
        <v>Martes #5</v>
      </c>
      <c r="H327" s="4">
        <v>11</v>
      </c>
      <c r="I327" s="23">
        <f>L308</f>
        <v>0</v>
      </c>
      <c r="J327" s="23">
        <f t="shared" si="191"/>
        <v>0</v>
      </c>
      <c r="K327" s="29">
        <f t="shared" si="192"/>
        <v>0</v>
      </c>
      <c r="M327" s="110" t="str">
        <f>CONCATENATE($A$129," #5")</f>
        <v>Miércoles #5</v>
      </c>
      <c r="N327" s="4">
        <v>11</v>
      </c>
      <c r="O327" s="201">
        <f>L309</f>
        <v>0</v>
      </c>
      <c r="P327" s="23">
        <f t="shared" si="193"/>
        <v>0</v>
      </c>
      <c r="Q327" s="29">
        <f t="shared" si="194"/>
        <v>0</v>
      </c>
      <c r="S327" s="110" t="str">
        <f>CONCATENATE($A$130," #5")</f>
        <v>Jueves #5</v>
      </c>
      <c r="T327" s="4">
        <v>11</v>
      </c>
      <c r="U327" s="23">
        <f>L310</f>
        <v>0</v>
      </c>
      <c r="V327" s="23">
        <f t="shared" ref="V327:V331" si="205">U327^2</f>
        <v>0</v>
      </c>
      <c r="W327" s="29">
        <f t="shared" ref="W327:W331" si="206">T327*U327</f>
        <v>0</v>
      </c>
      <c r="Y327" s="110" t="str">
        <f>CONCATENATE($A$131," #5")</f>
        <v>Viernes #5</v>
      </c>
      <c r="Z327" s="4">
        <v>11</v>
      </c>
      <c r="AA327" s="201">
        <f>L311</f>
        <v>0</v>
      </c>
      <c r="AB327" s="23">
        <f t="shared" ref="AB327:AB331" si="207">AA327^2</f>
        <v>0</v>
      </c>
      <c r="AC327" s="29">
        <f t="shared" ref="AC327:AC331" si="208">Z327*AA327</f>
        <v>0</v>
      </c>
      <c r="AE327" s="110" t="str">
        <f>CONCATENATE($A$132," #5")</f>
        <v>Sábado #5</v>
      </c>
      <c r="AF327" s="4">
        <v>11</v>
      </c>
      <c r="AG327" s="201">
        <f>L312</f>
        <v>0</v>
      </c>
      <c r="AH327" s="23">
        <f t="shared" si="199"/>
        <v>0</v>
      </c>
      <c r="AI327" s="29">
        <f t="shared" si="200"/>
        <v>0</v>
      </c>
      <c r="AK327" s="110" t="str">
        <f>CONCATENATE($A$133," #5")</f>
        <v>Domingo #5</v>
      </c>
      <c r="AL327" s="4">
        <v>11</v>
      </c>
      <c r="AM327" s="201">
        <f>L313</f>
        <v>0</v>
      </c>
      <c r="AN327" s="23">
        <f t="shared" si="201"/>
        <v>0</v>
      </c>
      <c r="AO327" s="29">
        <f t="shared" si="202"/>
        <v>0</v>
      </c>
    </row>
    <row r="328" spans="1:41" x14ac:dyDescent="0.25">
      <c r="A328" s="110" t="str">
        <f>CONCATENATE($A$127," #4")</f>
        <v>Lunes #4</v>
      </c>
      <c r="B328" s="4">
        <v>12</v>
      </c>
      <c r="C328" s="23">
        <f>M307</f>
        <v>0</v>
      </c>
      <c r="D328" s="23">
        <f t="shared" si="203"/>
        <v>0</v>
      </c>
      <c r="E328" s="29">
        <f t="shared" si="204"/>
        <v>0</v>
      </c>
      <c r="G328" s="110" t="str">
        <f>CONCATENATE($A$128," #4")</f>
        <v>Martes #4</v>
      </c>
      <c r="H328" s="4">
        <v>12</v>
      </c>
      <c r="I328" s="23">
        <f>M308</f>
        <v>0</v>
      </c>
      <c r="J328" s="23">
        <f t="shared" si="191"/>
        <v>0</v>
      </c>
      <c r="K328" s="29">
        <f t="shared" si="192"/>
        <v>0</v>
      </c>
      <c r="M328" s="110" t="str">
        <f>CONCATENATE($A$129," #4")</f>
        <v>Miércoles #4</v>
      </c>
      <c r="N328" s="4">
        <v>12</v>
      </c>
      <c r="O328" s="201">
        <f>M309</f>
        <v>0</v>
      </c>
      <c r="P328" s="23">
        <f t="shared" si="193"/>
        <v>0</v>
      </c>
      <c r="Q328" s="29">
        <f t="shared" si="194"/>
        <v>0</v>
      </c>
      <c r="S328" s="110" t="str">
        <f>CONCATENATE($A$130," #4")</f>
        <v>Jueves #4</v>
      </c>
      <c r="T328" s="4">
        <v>12</v>
      </c>
      <c r="U328" s="23">
        <f>M310</f>
        <v>0</v>
      </c>
      <c r="V328" s="23">
        <f t="shared" si="205"/>
        <v>0</v>
      </c>
      <c r="W328" s="29">
        <f t="shared" si="206"/>
        <v>0</v>
      </c>
      <c r="Y328" s="110" t="str">
        <f>CONCATENATE($A$131," #4")</f>
        <v>Viernes #4</v>
      </c>
      <c r="Z328" s="4">
        <v>12</v>
      </c>
      <c r="AA328" s="201">
        <f>M311</f>
        <v>0</v>
      </c>
      <c r="AB328" s="23">
        <f t="shared" si="207"/>
        <v>0</v>
      </c>
      <c r="AC328" s="29">
        <f t="shared" si="208"/>
        <v>0</v>
      </c>
      <c r="AE328" s="110" t="str">
        <f>CONCATENATE($A$132," #4")</f>
        <v>Sábado #4</v>
      </c>
      <c r="AF328" s="4">
        <v>12</v>
      </c>
      <c r="AG328" s="201">
        <f>M312</f>
        <v>0</v>
      </c>
      <c r="AH328" s="23">
        <f t="shared" si="199"/>
        <v>0</v>
      </c>
      <c r="AI328" s="29">
        <f t="shared" si="200"/>
        <v>0</v>
      </c>
      <c r="AK328" s="110" t="str">
        <f>CONCATENATE($A$133," #4")</f>
        <v>Domingo #4</v>
      </c>
      <c r="AL328" s="4">
        <v>12</v>
      </c>
      <c r="AM328" s="23">
        <f>M313</f>
        <v>0</v>
      </c>
      <c r="AN328" s="23">
        <f t="shared" si="201"/>
        <v>0</v>
      </c>
      <c r="AO328" s="29">
        <f t="shared" si="202"/>
        <v>0</v>
      </c>
    </row>
    <row r="329" spans="1:41" x14ac:dyDescent="0.25">
      <c r="A329" s="110" t="str">
        <f>CONCATENATE($A$127," #3")</f>
        <v>Lunes #3</v>
      </c>
      <c r="B329" s="4">
        <v>13</v>
      </c>
      <c r="C329" s="23">
        <f>N307</f>
        <v>0</v>
      </c>
      <c r="D329" s="23">
        <f t="shared" si="203"/>
        <v>0</v>
      </c>
      <c r="E329" s="29">
        <f t="shared" si="204"/>
        <v>0</v>
      </c>
      <c r="G329" s="110" t="str">
        <f>CONCATENATE($A$128," #3")</f>
        <v>Martes #3</v>
      </c>
      <c r="H329" s="4">
        <v>13</v>
      </c>
      <c r="I329" s="23">
        <f>N308</f>
        <v>0</v>
      </c>
      <c r="J329" s="23">
        <f t="shared" si="191"/>
        <v>0</v>
      </c>
      <c r="K329" s="29">
        <f t="shared" si="192"/>
        <v>0</v>
      </c>
      <c r="M329" s="110" t="str">
        <f>CONCATENATE($A$129," #3")</f>
        <v>Miércoles #3</v>
      </c>
      <c r="N329" s="4">
        <v>13</v>
      </c>
      <c r="O329" s="23">
        <f>N309</f>
        <v>0</v>
      </c>
      <c r="P329" s="23">
        <f t="shared" si="193"/>
        <v>0</v>
      </c>
      <c r="Q329" s="29">
        <f t="shared" si="194"/>
        <v>0</v>
      </c>
      <c r="S329" s="110" t="str">
        <f>CONCATENATE($A$130," #3")</f>
        <v>Jueves #3</v>
      </c>
      <c r="T329" s="4">
        <v>13</v>
      </c>
      <c r="U329" s="23">
        <f>N310</f>
        <v>0</v>
      </c>
      <c r="V329" s="23">
        <f t="shared" si="205"/>
        <v>0</v>
      </c>
      <c r="W329" s="29">
        <f t="shared" si="206"/>
        <v>0</v>
      </c>
      <c r="Y329" s="110" t="str">
        <f>CONCATENATE($A$131," #3")</f>
        <v>Viernes #3</v>
      </c>
      <c r="Z329" s="4">
        <v>13</v>
      </c>
      <c r="AA329" s="23">
        <f>N311</f>
        <v>0</v>
      </c>
      <c r="AB329" s="23">
        <f t="shared" si="207"/>
        <v>0</v>
      </c>
      <c r="AC329" s="29">
        <f t="shared" si="208"/>
        <v>0</v>
      </c>
      <c r="AE329" s="110" t="str">
        <f>CONCATENATE($A$132," #3")</f>
        <v>Sábado #3</v>
      </c>
      <c r="AF329" s="4">
        <v>13</v>
      </c>
      <c r="AG329" s="23">
        <f>N312</f>
        <v>0</v>
      </c>
      <c r="AH329" s="23">
        <f t="shared" si="199"/>
        <v>0</v>
      </c>
      <c r="AI329" s="29">
        <f t="shared" si="200"/>
        <v>0</v>
      </c>
      <c r="AK329" s="110" t="str">
        <f>CONCATENATE($A$133," #3")</f>
        <v>Domingo #3</v>
      </c>
      <c r="AL329" s="4">
        <v>13</v>
      </c>
      <c r="AM329" s="23">
        <f>N313</f>
        <v>0</v>
      </c>
      <c r="AN329" s="23">
        <f t="shared" si="201"/>
        <v>0</v>
      </c>
      <c r="AO329" s="29">
        <f t="shared" si="202"/>
        <v>0</v>
      </c>
    </row>
    <row r="330" spans="1:41" x14ac:dyDescent="0.25">
      <c r="A330" s="110" t="str">
        <f>CONCATENATE($A$127," #2")</f>
        <v>Lunes #2</v>
      </c>
      <c r="B330" s="4">
        <v>14</v>
      </c>
      <c r="C330" s="23">
        <f>O307</f>
        <v>0</v>
      </c>
      <c r="D330" s="23">
        <f t="shared" si="203"/>
        <v>0</v>
      </c>
      <c r="E330" s="29">
        <f t="shared" si="204"/>
        <v>0</v>
      </c>
      <c r="G330" s="110" t="str">
        <f>CONCATENATE($A$128," #2")</f>
        <v>Martes #2</v>
      </c>
      <c r="H330" s="4">
        <v>14</v>
      </c>
      <c r="I330" s="23">
        <f>O308</f>
        <v>0</v>
      </c>
      <c r="J330" s="23">
        <f t="shared" si="191"/>
        <v>0</v>
      </c>
      <c r="K330" s="29">
        <f t="shared" si="192"/>
        <v>0</v>
      </c>
      <c r="M330" s="110" t="str">
        <f>CONCATENATE($A$129," #2")</f>
        <v>Miércoles #2</v>
      </c>
      <c r="N330" s="4">
        <v>14</v>
      </c>
      <c r="O330" s="23">
        <f>O309</f>
        <v>0</v>
      </c>
      <c r="P330" s="23">
        <f t="shared" si="193"/>
        <v>0</v>
      </c>
      <c r="Q330" s="29">
        <f t="shared" si="194"/>
        <v>0</v>
      </c>
      <c r="S330" s="110" t="str">
        <f>CONCATENATE($A$130," #2")</f>
        <v>Jueves #2</v>
      </c>
      <c r="T330" s="4">
        <v>14</v>
      </c>
      <c r="U330" s="23">
        <f>O310</f>
        <v>0</v>
      </c>
      <c r="V330" s="23">
        <f t="shared" si="205"/>
        <v>0</v>
      </c>
      <c r="W330" s="29">
        <f t="shared" si="206"/>
        <v>0</v>
      </c>
      <c r="Y330" s="110" t="str">
        <f>CONCATENATE($A$131," #2")</f>
        <v>Viernes #2</v>
      </c>
      <c r="Z330" s="4">
        <v>14</v>
      </c>
      <c r="AA330" s="23">
        <f>O311</f>
        <v>0</v>
      </c>
      <c r="AB330" s="23">
        <f t="shared" si="207"/>
        <v>0</v>
      </c>
      <c r="AC330" s="29">
        <f t="shared" si="208"/>
        <v>0</v>
      </c>
      <c r="AE330" s="110" t="str">
        <f>CONCATENATE($A$132," #2")</f>
        <v>Sábado #2</v>
      </c>
      <c r="AF330" s="4">
        <v>14</v>
      </c>
      <c r="AG330" s="23">
        <f>O312</f>
        <v>0</v>
      </c>
      <c r="AH330" s="23">
        <f t="shared" si="199"/>
        <v>0</v>
      </c>
      <c r="AI330" s="29">
        <f t="shared" si="200"/>
        <v>0</v>
      </c>
      <c r="AK330" s="110" t="str">
        <f>CONCATENATE($A$133," #2")</f>
        <v>Domingo #2</v>
      </c>
      <c r="AL330" s="4">
        <v>14</v>
      </c>
      <c r="AM330" s="23">
        <f>O313</f>
        <v>0</v>
      </c>
      <c r="AN330" s="23">
        <f t="shared" si="201"/>
        <v>0</v>
      </c>
      <c r="AO330" s="29">
        <f t="shared" si="202"/>
        <v>0</v>
      </c>
    </row>
    <row r="331" spans="1:41" ht="15.75" thickBot="1" x14ac:dyDescent="0.3">
      <c r="A331" s="110" t="str">
        <f>CONCATENATE($A$127," #1")</f>
        <v>Lunes #1</v>
      </c>
      <c r="B331" s="4">
        <v>15</v>
      </c>
      <c r="C331" s="23">
        <f>P307</f>
        <v>0</v>
      </c>
      <c r="D331" s="23">
        <f t="shared" si="203"/>
        <v>0</v>
      </c>
      <c r="E331" s="29">
        <f t="shared" si="204"/>
        <v>0</v>
      </c>
      <c r="G331" s="110" t="str">
        <f>CONCATENATE($A$128," #1")</f>
        <v>Martes #1</v>
      </c>
      <c r="H331" s="4">
        <v>15</v>
      </c>
      <c r="I331" s="23">
        <f>P308</f>
        <v>0</v>
      </c>
      <c r="J331" s="23">
        <f t="shared" si="191"/>
        <v>0</v>
      </c>
      <c r="K331" s="29">
        <f t="shared" si="192"/>
        <v>0</v>
      </c>
      <c r="M331" s="110" t="str">
        <f>CONCATENATE($A$129," #1")</f>
        <v>Miércoles #1</v>
      </c>
      <c r="N331" s="4">
        <v>15</v>
      </c>
      <c r="O331" s="23">
        <f>P309</f>
        <v>0</v>
      </c>
      <c r="P331" s="23">
        <f t="shared" si="193"/>
        <v>0</v>
      </c>
      <c r="Q331" s="29">
        <f t="shared" si="194"/>
        <v>0</v>
      </c>
      <c r="S331" s="110" t="str">
        <f>CONCATENATE($A$130," #1")</f>
        <v>Jueves #1</v>
      </c>
      <c r="T331" s="4">
        <v>15</v>
      </c>
      <c r="U331" s="23">
        <f>P310</f>
        <v>0</v>
      </c>
      <c r="V331" s="23">
        <f t="shared" si="205"/>
        <v>0</v>
      </c>
      <c r="W331" s="29">
        <f t="shared" si="206"/>
        <v>0</v>
      </c>
      <c r="Y331" s="110" t="str">
        <f>CONCATENATE($A$131," #1")</f>
        <v>Viernes #1</v>
      </c>
      <c r="Z331" s="4">
        <v>15</v>
      </c>
      <c r="AA331" s="23">
        <f>P311</f>
        <v>0</v>
      </c>
      <c r="AB331" s="23">
        <f t="shared" si="207"/>
        <v>0</v>
      </c>
      <c r="AC331" s="29">
        <f t="shared" si="208"/>
        <v>0</v>
      </c>
      <c r="AE331" s="110" t="str">
        <f>CONCATENATE($A$132," #1")</f>
        <v>Sábado #1</v>
      </c>
      <c r="AF331" s="4">
        <v>15</v>
      </c>
      <c r="AG331" s="23">
        <f>P312</f>
        <v>0</v>
      </c>
      <c r="AH331" s="23">
        <f t="shared" si="199"/>
        <v>0</v>
      </c>
      <c r="AI331" s="29">
        <f t="shared" si="200"/>
        <v>0</v>
      </c>
      <c r="AK331" s="110" t="str">
        <f>CONCATENATE($A$133," #1")</f>
        <v>Domingo #1</v>
      </c>
      <c r="AL331" s="4">
        <v>15</v>
      </c>
      <c r="AM331" s="23">
        <f>P313</f>
        <v>0</v>
      </c>
      <c r="AN331" s="23">
        <f t="shared" si="201"/>
        <v>0</v>
      </c>
      <c r="AO331" s="29">
        <f t="shared" si="202"/>
        <v>0</v>
      </c>
    </row>
    <row r="332" spans="1:41" ht="15.75" thickBot="1" x14ac:dyDescent="0.3">
      <c r="A332" s="111"/>
      <c r="B332" s="46">
        <f>SUM(B317:B331)</f>
        <v>120</v>
      </c>
      <c r="C332" s="46">
        <f>SUM(C317:C331)</f>
        <v>0</v>
      </c>
      <c r="D332" s="46">
        <f>SUM(D317:D331)</f>
        <v>0</v>
      </c>
      <c r="E332" s="47">
        <f>SUM(E317:E331)</f>
        <v>0</v>
      </c>
      <c r="G332" s="111"/>
      <c r="H332" s="46">
        <f>SUM(H317:H331)</f>
        <v>120</v>
      </c>
      <c r="I332" s="46">
        <f t="shared" ref="I332:K332" si="209">SUM(I317:I331)</f>
        <v>0</v>
      </c>
      <c r="J332" s="46">
        <f t="shared" si="209"/>
        <v>0</v>
      </c>
      <c r="K332" s="47">
        <f t="shared" si="209"/>
        <v>0</v>
      </c>
      <c r="M332" s="111"/>
      <c r="N332" s="46">
        <f>SUM(N317:N331)</f>
        <v>120</v>
      </c>
      <c r="O332" s="46">
        <f t="shared" ref="O332:Q332" si="210">SUM(O317:O331)</f>
        <v>0</v>
      </c>
      <c r="P332" s="46">
        <f t="shared" si="210"/>
        <v>0</v>
      </c>
      <c r="Q332" s="47">
        <f t="shared" si="210"/>
        <v>0</v>
      </c>
      <c r="S332" s="111"/>
      <c r="T332" s="46">
        <f>SUM(T317:T331)</f>
        <v>120</v>
      </c>
      <c r="U332" s="46">
        <f t="shared" ref="U332:W332" si="211">SUM(U317:U331)</f>
        <v>0</v>
      </c>
      <c r="V332" s="46">
        <f t="shared" si="211"/>
        <v>0</v>
      </c>
      <c r="W332" s="47">
        <f t="shared" si="211"/>
        <v>0</v>
      </c>
      <c r="Y332" s="111"/>
      <c r="Z332" s="46">
        <f>SUM(Z317:Z331)</f>
        <v>120</v>
      </c>
      <c r="AA332" s="46">
        <f t="shared" ref="AA332:AC332" si="212">SUM(AA317:AA331)</f>
        <v>0</v>
      </c>
      <c r="AB332" s="46">
        <f t="shared" si="212"/>
        <v>0</v>
      </c>
      <c r="AC332" s="47">
        <f t="shared" si="212"/>
        <v>0</v>
      </c>
      <c r="AE332" s="111"/>
      <c r="AF332" s="46">
        <f>SUM(AF317:AF331)</f>
        <v>120</v>
      </c>
      <c r="AG332" s="46">
        <f t="shared" ref="AG332:AI332" si="213">SUM(AG317:AG331)</f>
        <v>0</v>
      </c>
      <c r="AH332" s="46">
        <f t="shared" si="213"/>
        <v>0</v>
      </c>
      <c r="AI332" s="47">
        <f t="shared" si="213"/>
        <v>0</v>
      </c>
      <c r="AK332" s="111"/>
      <c r="AL332" s="46">
        <f>SUM(AL317:AL331)</f>
        <v>120</v>
      </c>
      <c r="AM332" s="46">
        <f t="shared" ref="AM332:AO332" si="214">SUM(AM317:AM331)</f>
        <v>0</v>
      </c>
      <c r="AN332" s="46">
        <f t="shared" si="214"/>
        <v>0</v>
      </c>
      <c r="AO332" s="47">
        <f t="shared" si="214"/>
        <v>0</v>
      </c>
    </row>
    <row r="333" spans="1:41" ht="15.75" thickTop="1" x14ac:dyDescent="0.25"/>
    <row r="334" spans="1:41" ht="15.75" thickBot="1" x14ac:dyDescent="0.3"/>
    <row r="335" spans="1:41" ht="15.75" thickBot="1" x14ac:dyDescent="0.3">
      <c r="A335" s="154" t="s">
        <v>4</v>
      </c>
      <c r="B335" s="44">
        <f>COUNTA(A317:A331)</f>
        <v>15</v>
      </c>
      <c r="G335" s="154" t="s">
        <v>4</v>
      </c>
      <c r="H335" s="44">
        <f>COUNTA(G317:G331)</f>
        <v>15</v>
      </c>
      <c r="M335" s="154" t="s">
        <v>4</v>
      </c>
      <c r="N335" s="44">
        <f>COUNTA(M317:M331)</f>
        <v>15</v>
      </c>
      <c r="S335" s="154" t="s">
        <v>4</v>
      </c>
      <c r="T335" s="44">
        <f>COUNTA(S317:S331)</f>
        <v>15</v>
      </c>
      <c r="Y335" s="154" t="s">
        <v>4</v>
      </c>
      <c r="Z335" s="44">
        <f>COUNTA(Y317:Y331)</f>
        <v>15</v>
      </c>
      <c r="AE335" s="154" t="s">
        <v>4</v>
      </c>
      <c r="AF335" s="44">
        <f>COUNTA(AE317:AE331)</f>
        <v>15</v>
      </c>
      <c r="AK335" s="154" t="s">
        <v>4</v>
      </c>
      <c r="AL335" s="44">
        <f>COUNTA(AK317:AK331)</f>
        <v>15</v>
      </c>
    </row>
    <row r="336" spans="1:41" ht="15.75" thickBot="1" x14ac:dyDescent="0.3">
      <c r="A336" s="22"/>
      <c r="B336" s="22"/>
      <c r="G336" s="22"/>
      <c r="H336" s="22"/>
      <c r="M336" s="22"/>
      <c r="N336" s="22"/>
      <c r="S336" s="22"/>
      <c r="T336" s="22"/>
      <c r="Y336" s="22"/>
      <c r="Z336" s="22"/>
      <c r="AE336" s="22"/>
      <c r="AF336" s="22"/>
      <c r="AK336" s="22"/>
      <c r="AL336" s="22"/>
    </row>
    <row r="337" spans="1:40" x14ac:dyDescent="0.25">
      <c r="A337" s="155" t="s">
        <v>6</v>
      </c>
      <c r="B337" s="49">
        <f>((C332-(B338*B332))/B335)</f>
        <v>0</v>
      </c>
      <c r="G337" s="155" t="s">
        <v>6</v>
      </c>
      <c r="H337" s="49">
        <f>((I332-(H338*H332))/H335)</f>
        <v>0</v>
      </c>
      <c r="M337" s="155" t="s">
        <v>6</v>
      </c>
      <c r="N337" s="49">
        <f>((O332-(N338*N332))/N335)</f>
        <v>0</v>
      </c>
      <c r="S337" s="155" t="s">
        <v>6</v>
      </c>
      <c r="T337" s="49">
        <f>((U332-(T338*T332))/T335)</f>
        <v>0</v>
      </c>
      <c r="Y337" s="155" t="s">
        <v>6</v>
      </c>
      <c r="Z337" s="49">
        <f>((AA332-(Z338*Z332))/Z335)</f>
        <v>0</v>
      </c>
      <c r="AE337" s="155" t="s">
        <v>6</v>
      </c>
      <c r="AF337" s="49">
        <f>((AG332-(AF338*AF332))/AF335)</f>
        <v>0</v>
      </c>
      <c r="AK337" s="155" t="s">
        <v>6</v>
      </c>
      <c r="AL337" s="49">
        <f>((AM332-(AL338*AL332))/AL335)</f>
        <v>0</v>
      </c>
    </row>
    <row r="338" spans="1:40" ht="15.75" thickBot="1" x14ac:dyDescent="0.3">
      <c r="A338" s="156" t="s">
        <v>7</v>
      </c>
      <c r="B338" s="112">
        <f>((B335*(E332))-(B332*C332))/((B335*D332)-(B332^2))</f>
        <v>0</v>
      </c>
      <c r="G338" s="156" t="s">
        <v>7</v>
      </c>
      <c r="H338" s="112">
        <f>((H335*(K332))-(H332*I332))/((H335*J332)-(H332^2))</f>
        <v>0</v>
      </c>
      <c r="M338" s="156" t="s">
        <v>7</v>
      </c>
      <c r="N338" s="112">
        <f>((N335*(Q332))-(N332*O332))/((N335*P332)-(N332^2))</f>
        <v>0</v>
      </c>
      <c r="S338" s="156" t="s">
        <v>7</v>
      </c>
      <c r="T338" s="112">
        <f>((T335*(W332))-(T332*U332))/((T335*V332)-(T332^2))</f>
        <v>0</v>
      </c>
      <c r="Y338" s="156" t="s">
        <v>7</v>
      </c>
      <c r="Z338" s="112">
        <f>((Z335*(AC332))-(Z332*AA332))/((Z335*AB332)-(Z332^2))</f>
        <v>0</v>
      </c>
      <c r="AE338" s="156" t="s">
        <v>7</v>
      </c>
      <c r="AF338" s="112">
        <f>((AF335*(AI332))-(AF332*AG332))/((AF335*AH332)-(AF332^2))</f>
        <v>0</v>
      </c>
      <c r="AK338" s="156" t="s">
        <v>7</v>
      </c>
      <c r="AL338" s="112">
        <f>((AL335*(AO332))-(AL332*AM332))/((AL335*AN332)-(AL332^2))</f>
        <v>0</v>
      </c>
    </row>
    <row r="339" spans="1:40" ht="15.75" thickBot="1" x14ac:dyDescent="0.3">
      <c r="A339" s="22"/>
      <c r="B339" s="22"/>
      <c r="G339" s="22"/>
      <c r="H339" s="22"/>
      <c r="M339" s="22"/>
      <c r="N339" s="22"/>
      <c r="S339" s="22"/>
      <c r="T339" s="22"/>
      <c r="Y339" s="22"/>
      <c r="Z339" s="22"/>
      <c r="AE339" s="22"/>
      <c r="AF339" s="22"/>
      <c r="AK339" s="22"/>
      <c r="AL339" s="22"/>
    </row>
    <row r="340" spans="1:40" x14ac:dyDescent="0.25">
      <c r="A340" s="155" t="s">
        <v>11</v>
      </c>
      <c r="B340" s="157">
        <v>7</v>
      </c>
      <c r="C340" s="212">
        <v>8</v>
      </c>
      <c r="D340" s="158">
        <v>9</v>
      </c>
      <c r="G340" s="155" t="s">
        <v>11</v>
      </c>
      <c r="H340" s="157">
        <v>7</v>
      </c>
      <c r="I340" s="213">
        <v>8</v>
      </c>
      <c r="J340" s="158">
        <v>9</v>
      </c>
      <c r="M340" s="155" t="s">
        <v>11</v>
      </c>
      <c r="N340" s="157">
        <v>7</v>
      </c>
      <c r="O340" s="213">
        <v>8</v>
      </c>
      <c r="P340" s="158">
        <v>9</v>
      </c>
      <c r="S340" s="155" t="s">
        <v>11</v>
      </c>
      <c r="T340" s="157">
        <v>7</v>
      </c>
      <c r="U340" s="213">
        <v>8</v>
      </c>
      <c r="V340" s="158">
        <v>9</v>
      </c>
      <c r="Y340" s="155" t="s">
        <v>11</v>
      </c>
      <c r="Z340" s="157">
        <v>7</v>
      </c>
      <c r="AA340" s="213">
        <v>8</v>
      </c>
      <c r="AB340" s="158">
        <v>9</v>
      </c>
      <c r="AE340" s="155" t="s">
        <v>11</v>
      </c>
      <c r="AF340" s="157">
        <v>7</v>
      </c>
      <c r="AG340" s="213">
        <v>8</v>
      </c>
      <c r="AH340" s="158">
        <v>9</v>
      </c>
      <c r="AK340" s="155" t="s">
        <v>11</v>
      </c>
      <c r="AL340" s="157">
        <v>7</v>
      </c>
      <c r="AM340" s="213">
        <v>8</v>
      </c>
      <c r="AN340" s="158">
        <v>9</v>
      </c>
    </row>
    <row r="341" spans="1:40" ht="15.75" thickBot="1" x14ac:dyDescent="0.3">
      <c r="A341" s="45" t="s">
        <v>5</v>
      </c>
      <c r="B341" s="52">
        <f>B337+(B338*B340)</f>
        <v>0</v>
      </c>
      <c r="C341" s="200">
        <f>B337+(B338*C340)</f>
        <v>0</v>
      </c>
      <c r="D341" s="51">
        <f>B337+(B338*D340)</f>
        <v>0</v>
      </c>
      <c r="G341" s="45" t="s">
        <v>5</v>
      </c>
      <c r="H341" s="52">
        <f>H337+(H338*H340)</f>
        <v>0</v>
      </c>
      <c r="I341" s="198">
        <f>H337+(H338*I340)</f>
        <v>0</v>
      </c>
      <c r="J341" s="51">
        <f>H337+(H338*J340)</f>
        <v>0</v>
      </c>
      <c r="M341" s="45" t="s">
        <v>5</v>
      </c>
      <c r="N341" s="52">
        <f>N337+(N338*N340)</f>
        <v>0</v>
      </c>
      <c r="O341" s="198">
        <f>N337+(N338*O340)</f>
        <v>0</v>
      </c>
      <c r="P341" s="51">
        <f>N337+(N338*P340)</f>
        <v>0</v>
      </c>
      <c r="S341" s="45" t="s">
        <v>5</v>
      </c>
      <c r="T341" s="52">
        <f>T337+(T338*T340)</f>
        <v>0</v>
      </c>
      <c r="U341" s="198">
        <f>T337+(T338*U340)</f>
        <v>0</v>
      </c>
      <c r="V341" s="51">
        <f>T337+(T338*V340)</f>
        <v>0</v>
      </c>
      <c r="Y341" s="45" t="s">
        <v>5</v>
      </c>
      <c r="Z341" s="52">
        <f>Z337+(Z338*Z340)</f>
        <v>0</v>
      </c>
      <c r="AA341" s="198">
        <f>Z337+(Z338*AA340)</f>
        <v>0</v>
      </c>
      <c r="AB341" s="51">
        <f>Z337+(Z338*AB340)</f>
        <v>0</v>
      </c>
      <c r="AE341" s="45" t="s">
        <v>5</v>
      </c>
      <c r="AF341" s="52">
        <f>AF337+(AF338*AF340)</f>
        <v>0</v>
      </c>
      <c r="AG341" s="198">
        <f>AF337+(AF338*AG340)</f>
        <v>0</v>
      </c>
      <c r="AH341" s="51">
        <f>AF337+(AF338*AH340)</f>
        <v>0</v>
      </c>
      <c r="AK341" s="45" t="s">
        <v>5</v>
      </c>
      <c r="AL341" s="52">
        <f>AL337+(AL338*AL340)</f>
        <v>0</v>
      </c>
      <c r="AM341" s="198">
        <f>AL337+(AL338*AM340)</f>
        <v>0</v>
      </c>
      <c r="AN341" s="51">
        <f>AL337+(AL338*AN340)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c y 2 7 b S B b 9 F U F A l q H q / Q h s B o q S j j 2 w 4 y R 2 g u 7 s G I l x O C O L D T 0 S I 3 / T y 1 7 M a p a z m I U / a H 5 h T k k i a d O l i c g J S Q e Y R i O O I 8 l V v v f W u f e e e 4 r / / u e / D p 5 e X 0 1 7 X + L 5 I k l n h 3 0 a k H 4 v n o 3 T S T K 7 P O y v l p 8 e m / 7 T 8 O A Z v j 2 J l i f p b B S N P 8 c 9 f G i 2 e H K 9 m B z 2 P y + X v z 8 Z D L 5 + / R p 8 5 U E 6 v x w w Q u j g 1 9 O T c 7 z z K u r n b 0 6 + / + b H y W y x j G b j u B 8 e H C 8 2 n 8 w / d Z W M 5 + k i / b Q M J t E y C r 4 k i 1 U 0 T b 5 F S 2 w 9 u I x T P h m 4 / e O T v b 8 d 9 p 9 G k 6 t k 9 j x Z L O f J e H l 4 m s 7 j a b r A q + + j 6 S r u f R 4 f 9 j 9 F 0 4 V b 6 W W c v o 0 X 6 X T l f t K i 9 H 1 v u o R d T K A F I 9 p o Q y n T l v d 7 U 5 j r s b U B 0 c I q J T j B H 0 T h h R j v H 2 7 W x h b x E y m W + C W d X 0 X L Z T w Z T i b z e L E I t / s 5 G N x 7 5 W D 7 l l + S e D r B b t w v M L v s X S + S J 7 N k e t h f z l d x v z e o / 0 J 4 e v b 2 Y L D 5 s d / 9 K e H p z Z / X y T g t P j A o 7 W 9 w x 3 x e 6 9 l A G 2 l h P C k I 4 Z a o w n x K G a J g U E a Z s R 7 j s W 6 M V / j n r p 3 C 0 x e / F q b 4 j m t + h O 0 Y C 4 y i A v 9 p z p T K L E c J C x S x j B M i q I R N 6 U 9 g u w / D U b u 2 U 4 H S R D G p D A 6 n l M R s 4 4 4 S j V f c S 9 Y Y Z i i T P 4 H 1 R k f H R + 2 a j w Q u u p i U V i L U t M 5 Q j x I a 4 N / x L 4 x R H F 7 1 U x z c 4 1 G T 5 r u L g o D t w T r P 4 O u x P y G 9 X M X z e T x P 6 2 Y k R D C g 0 8 A z 5 h Y u I C F Z + E Q o S g 2 + V E h I 2 X 4 6 y U g v 3 5 6 1 G 9 o q k A o Z S W i G 4 G Z U Z M g A + y G u O U W e J 0 Q a w O 2 9 d O 7 N S C 1 Y L y z W K O W k i + H p 6 / N 2 7 W c C K Q y z 0 m r k J a Q n A O i 6 I H L I K o x i X E m A g 5 L e g u j h W b B 9 b D U B J 8 Z K p H b F B G F c 5 A Y k A d d G K K 6 F p F T T v b G 1 C I / G S s r d I T g 6 G z a J r n d K z K w i B 8 g R Z z l r J J c 0 q 4 y U D g j n H C 8 Q X a W m 7 N R 8 x 4 v o Y z y N 9 j / D r 5 E 9 l m n v b a X K v H K O e r N K Z m j H o k e M v E 1 r Z y o b K N Q J j G u K T L W J 6 D V W G B N Q j k I 2 q y I M Q P g e 2 n q b p 2 x f P e y q k 3 z 1 p t 0 G i h E 0 A W g + U W o R R i T 6 0 C 1 a w I S K U 0 U 0 k X J n / + m F 2 5 Z M G N 5 d p 5 S 4 f n v X Z E N Q O d x x q D 5 O o 7 o F G a g A o o i S H N 2 G B C x l i G 5 1 Y A k h F n i E T o 6 j 3 d g 3 z D f 7 6 S T A X 7 9 7 s T 8 Y / R i K g A i O G G e G K 0 t R u G 4 j 3 A I k r C V c K h Q Z v E K n 1 r j x w m y F U l A 3 a 7 r K Q T 1 K V p N o A g S f x P j j 9 N G I P x p a x + j U j 3 O m l e F M G r L B n M x T F n B u B R f G 1 Y M 7 X O W F 8 8 0 W e 5 O 4 l 0 d S Y y X M T h 4 t H J 2 2 y + x Q G w h Q O g j 5 d a H s O I i M U 6 Q c Z C M Q 3 y L 0 2 f 4 V Y J t 2 D D 2 L l Q 5 C s w a t f B D O o u t o X B v d V W B R q 3 M u K N k g U e Y t B S 8 C 3 a m R c B e h 0 t c y e q N + s 5 9 O 0 P 1 s 2 H K o o y Z X 1 G j w b c p a T X R h P M 2 E t I J S x S h S p K 8 C 9 J Y v G + M 5 y P j L 6 u a P e f y t Q T u G n s V K o d 6 s Q S u H + n k 0 A 9 a f r J I F v r x O l + l i D f v P a 0 I + O G g J 6 l 4 p b o S B F 2 0 G V e i / Q A Q q 9 K n o w N b H Y t / S B j v s u f 3 1 1 r u 7 + X u D 7 t u N + O c n r 1 s t c m B H i k Y V N S C X o E 0 U L w h V E o B J Q X M E w h U 5 V P r G S N 5 z 0 K I d w / t r l U 5 B s / a s f A q e R X 9 1 n e s I Q 8 J P 6 X y W u G / O V / O 6 h 0 A G w C d h u W Y G 5 M y t Q 0 C Z Q z e 2 7 W 6 N 9 g 0 T v B n A b b B X b K + H z X V y D p 6 N m m Q P / 3 e / 1 f Q Y J 4 A t S 5 B d F M X w k Z M c t q g M K F K O R q G q t f Q P z / b x W E f e e t U q a n E d M I A / 7 F e M G j d c L y p Y Q B b G 4 U S C M x f e 7 O 0 1 Y x H z n V h w N N z f g C + g R 5 i k i 9 6 7 W Y I v x e e + N w W v H P W j z 8 n n V Y T / a 0 Y 7 M 8 F 6 H I R + Q T v i P e 8 n U L A G Q l m C 5 M K M e 4 u P U f a 7 K d t S N 1 5 q f d 7 p y D R w D w x 8 A 1 Q e t / A C F i S A f Y J R B 8 N L m n n K H G 9 6 z p 3 a o A X D W 4 u U E n L D Y 4 3 K M f 5 D 2 A d U m k A i Y L d V 0 s A T W d O M C T 8 G J 2 t 5 j m s z P C 7 y B n m X l E P b Y p L / U w 6 3 h F P V 1 T m V 4 x 0 n M / o 9 q i 0 6 A 2 4 b M M l g 1 S x Y Z Z q 3 C 5 Y F a B + Q d C 0 U V W A c v P I V b 7 B v N 9 Q g G u 3 u t g B G D 6 r M / A A 2 a B m P a 7 u H 8 Q D 5 F J 4 p a Q L X 0 i w F b h T T g D U l t D c j l O + o E / + 0 r s 5 i g d Y g f V C h E 6 l d I b n F c m d A q T k i X C h / N + X N t W 1 Y L 7 y 1 S C n X N m u + y t D z 2 w r R v W Z 9 6 K x u R U k g e o W U S E v M X z g j H I O r b H A L W h q U E D F o C h D + P r r C i z / r X d 3 8 M e s k w B / Y t P F 9 P I / G 8 9 W 3 m t 5 B L u c W A K R B v g m X B / K J G d I G 2 G h H 1 j n N X o W 2 L N u R o 1 W P L 2 f R O E n d X 6 d R 7 2 Q a f Y k 7 c d r 7 F + 2 O 2 m F W 6 N f B 8 0 P f B N k j z b l O q z D e M l D c o s 5 0 / + x O w z 2 1 g h e Y M r M 2 a L + w W K M E S 6 3 b T w Q w k o V S A Y S Y 0 d D M F 6 C h D Q f t s h W G e Y u W h 2 e / o 1 e j C i T x U T q b r O Z R o z x B d P V 7 j J s V d W E D N I E g t J j f Z q B u o T u D o E p I A + W Z k 1 V B v 3 A v v r 2 g P t r u q M H 4 / i 9 V 5 f C 0 I G U 2 s b / 7 z X m v l x 2 S 7 7 E 4 H t 2 Z h f 0 U N G e A B 6 4 h H 8 8 4 f N j P S T + s 1 H K N D v v H d w v 2 C 4 s 1 s l 9 9 + 3 X U q P 0 q l y 3 n y S y a p r U 5 M B F g v M g g w N G o W j a F y Y a q d L J U U L 2 W o a R 0 I j Q f g + M N 7 u 2 G O o n t 8 + N 2 m V 4 m A y d G g L K f I s + 5 i x F 5 R W 4 g i 4 b d o I q G s h J F h Q c b v N j d v P n C f I l S Z D d r v c q R / W o V f 0 n d V D Z 2 V f k z X r s q l 2 i O n G p d W k j / O K J 6 6 y Q n / Q f + Q P Q q m R D U 5 y J v h K 8 3 1 j u J b / 7 R T V n + 6 q R B A K / s p u H l K l q M M T K M Z 8 u 4 L n O D Q S + 0 g M K 1 s F R x i a u D + U F i L s t a J 1 2 G C z X Z u 3 O 6 u 6 9 O 4 G j 4 s k n + 5 n 6 q Z T Q w q C M p d W G N K Z 4 o 4 I g F u H u A i x p r L W w F U W B r V g z L K 5 X A q V l b V o 7 6 i + g q W k 2 T + l w l E w H D V R D 4 C 0 O m 2 1 w B 9 J u Y s y q w l O 4 + j f R L f L y 4 V O y p k 2 h v + l J N D R 9 9 B D L V l m 1 C h Q z V g r I a d 3 C d i 7 K s A a 7 N C k i v O I 4 T R u G e x L 7 D O + v d d O S a Z w 2 m D D 8 Q Y d Y E b b e 2 U B S Y X N r t m E q L H A y 9 M s F F H m F 8 S d d b F 1 1 E T Z s v z J c o Q c 8 D I y q f o 1 + e X d Y N a + C O o 2 Q w 4 w b X I B 3 A 5 J k W r 2 B k A u G H g M g W z c C + k b 3 d U C e R / f x l y / c g R Y B W H 5 Q M k q z G V d K 8 m A Q R 4 H A b N A D F P b U d s O 2 N 7 O b N F + Z L l C K 7 W e t V B u x R C j l H U v t C C Y P u B j S j A R X J 1 3 c i b p c / R A g U k A B s Q b V F B 7 A n U 7 P d k W N 1 P 0 T z 6 D L 9 h j t n X W j t m 7 0 u W N l V 5 + k s n d 9 l H d a P 2 S g 9 z c L 7 b B A G F R S e A G I h 7 c R D Q C g G t h k E U Q x Q M N 5 i S A y W O T p i X z 9 t t t O J Z 8 7 P m u Q c K j v m Y h p d o x u 7 6 5 o K z 2 3 B H Q v m l P m 4 E I p H a O A c Z W U P r h U p g 0 t z D D l C e 5 8 8 4 i 9 7 t v v p x D c X J 2 3 r 9 j F j w u 1 C o B D u y E M A J f O q E X w Q h 5 Y M 8 y f X 3 Y L p 9 4 S 2 N z 1 k D m 3 Q g G G x R i l B N G z A y t H 9 B r d 4 N x e y l l H t J 0 G 4 y 6 F S I m E L V K C Y r x Q y E U d V o 2 y 1 F r f x k c n 3 1 2 e 6 f d 3 8 6 f b U G 8 6 X c X T Z T Z Z 4 0 / Z T I U D h A y k g t 8 E I c K 3 D z 5 A c 9 x w w + 9 N 4 B X C + w 5 L e c I d m f p k g z 7 q M W 1 i 1 y e D f t W L p K D R r 2 8 o n 4 S i Z R N P 6 X Q C u o a A 1 U x j K b O 4 e Z i k Y 7 A O G k H j O D + S b V b r b 7 X Y a 9 N P u I d V R 2 z 2 A Q p 1 p O e Z + 2 w u H t 0 C e K n B s w B W 9 U 0 j g j f o R x q B Q T b u g b 9 6 S o W + 1 U r R f V L j v V l f x f Z 8 3 c P p 4 g 9 K Q O V C B X J U U z S m Q B t 0 q p x A / o Y D 3 q l W 9 l m 3 B n P k S J R u e N v s A p f v m w z j K d T h O j a 0 d K j t 2 Z T v N w 3 m H A l g a S I + E h t h 9 3 + o j / 9 0 a 6 3 n C f I m S + R o d c 3 i M B 0 I W J m I W j S K e P I C R Z 1 b 5 u m v H e B L B 5 s K l 9 7 L S Q 4 u 8 T q n Y w b F 7 m F f p A Z j h f w C 6 u t B B O 1 M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f 8 0 2 4 c 1 - 8 5 c e - 4 0 8 8 - 8 b b 7 - 3 6 2 7 4 0 2 9 e b 7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 2 2 . 0 6 3 1 6 0 6 7 5 6 8 0 3 1 9 < / L a t i t u d e > < L o n g i t u d e > - 1 0 0 . 3 9 4 7 4 5 5 9 1 6 3 3 3 7 < / L o n g i t u d e > < R o t a t i o n > 0 < / R o t a t i o n > < P i v o t A n g l e > - 0 . 1 0 9 8 3 9 3 9 2 7 5 9 5 3 6 9 1 < / P i v o t A n g l e > < D i s t a n c e > 0 . 7 0 6 5 7 2 7 4 5 6 2 9 2 7 8 6 3 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 G u i d = " 0 6 5 f 2 9 2 b - e 5 7 7 - 4 c 6 1 - a c d d - 8 7 4 e 1 6 7 2 0 6 7 9 "   R e v = " 2 "   R e v G u i d = " 8 b 8 0 e 2 3 0 - d 0 b 5 - 4 9 4 f - b 3 1 4 - f 0 2 a b 6 b c 6 a 9 9 " 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 / & g t ; & l t ; / G e o C o l u m n & g t ; & l t ; / G e o C o l u m n s & g t ; & l t ; A d m i n D i s t r i c t 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F 1 4 1 7 D 0 D - 9 7 3 C - 4 E 4 9 - A 0 F 5 - 6 E 3 1 7 3 5 3 8 9 D 1 } "   T o u r I d = " 3 7 4 c a 5 5 6 - 3 9 c a - 4 5 f 6 - 8 3 f b - 6 0 6 3 2 3 9 e 8 5 a 9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05066E8-E1AE-4214-BE08-BE4AC7E1EAD4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F1417D0D-973C-4E49-A0F5-6E31735389D1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986FDDD0-28EC-432A-BF15-CAC44B35682F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Ejemplo 8 días</vt:lpstr>
      <vt:lpstr>Ejemplo 6 semanas</vt:lpstr>
      <vt:lpstr>Ejemplo 15 semanas</vt:lpstr>
      <vt:lpstr>Plantilla 8 días</vt:lpstr>
      <vt:lpstr>Plantilla 6 semanas</vt:lpstr>
      <vt:lpstr>Plantilla 15 semanas</vt:lpstr>
    </vt:vector>
  </TitlesOfParts>
  <Manager>Jorge Romero</Manager>
  <Company>www.jorgeromero.org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Romero</dc:creator>
  <cp:keywords/>
  <dc:description/>
  <cp:lastModifiedBy>DELL</cp:lastModifiedBy>
  <cp:revision/>
  <dcterms:created xsi:type="dcterms:W3CDTF">2021-02-01T20:22:22Z</dcterms:created>
  <dcterms:modified xsi:type="dcterms:W3CDTF">2025-02-28T03:36:35Z</dcterms:modified>
  <cp:category/>
  <cp:contentStatus/>
</cp:coreProperties>
</file>