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Proyectos\Youtube\Plantillas Excel\"/>
    </mc:Choice>
  </mc:AlternateContent>
  <xr:revisionPtr revIDLastSave="0" documentId="13_ncr:1_{A0830F62-4024-4A62-ABBD-EAD9338459B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esentación" sheetId="2" r:id="rId1"/>
    <sheet name="Ejemplo" sheetId="19" r:id="rId2"/>
    <sheet name="Futuro" sheetId="20" r:id="rId3"/>
  </sheets>
  <definedNames>
    <definedName name="Activos_Corrientes">#REF!</definedName>
    <definedName name="Activos_Totales">#REF!</definedName>
    <definedName name="Gtos_financieros">#REF!</definedName>
    <definedName name="Impuestos">#REF!</definedName>
    <definedName name="Ingresos_netos">#REF!</definedName>
    <definedName name="Pasivos_Corrientes">#REF!</definedName>
    <definedName name="Pasivos_Totales">#REF!</definedName>
    <definedName name="Utilidades_retenidas">#REF!</definedName>
    <definedName name="Valor_mercado">#REF!</definedName>
    <definedName name="Ventas_netas">#REF!</definedName>
  </definedNames>
  <calcPr calcId="191029"/>
</workbook>
</file>

<file path=xl/calcChain.xml><?xml version="1.0" encoding="utf-8"?>
<calcChain xmlns="http://schemas.openxmlformats.org/spreadsheetml/2006/main">
  <c r="G43" i="20" l="1"/>
  <c r="G42" i="20"/>
  <c r="G41" i="20"/>
  <c r="G40" i="20"/>
  <c r="B46" i="20"/>
  <c r="B47" i="20"/>
  <c r="B54" i="20" s="1"/>
  <c r="B48" i="20"/>
  <c r="B49" i="20"/>
  <c r="B50" i="20"/>
  <c r="B51" i="20"/>
  <c r="B52" i="20"/>
  <c r="B53" i="20"/>
  <c r="B45" i="20"/>
  <c r="B41" i="20"/>
  <c r="B40" i="20"/>
  <c r="H44" i="20"/>
  <c r="C45" i="20" s="1"/>
  <c r="C54" i="20" s="1"/>
  <c r="C42" i="20"/>
  <c r="G9" i="20"/>
  <c r="G8" i="20"/>
  <c r="G7" i="20"/>
  <c r="H11" i="20"/>
  <c r="C12" i="20" s="1"/>
  <c r="C21" i="20" s="1"/>
  <c r="C9" i="20"/>
  <c r="B20" i="20"/>
  <c r="B19" i="20"/>
  <c r="B18" i="20"/>
  <c r="B17" i="20"/>
  <c r="B16" i="20"/>
  <c r="B15" i="20"/>
  <c r="B14" i="20"/>
  <c r="B13" i="20"/>
  <c r="B12" i="20"/>
  <c r="B8" i="20"/>
  <c r="B7" i="20"/>
  <c r="D43" i="19"/>
  <c r="B53" i="19" s="1"/>
  <c r="B41" i="19"/>
  <c r="F11" i="19"/>
  <c r="G44" i="20" l="1"/>
  <c r="C57" i="20"/>
  <c r="C60" i="20" s="1"/>
  <c r="G53" i="20" s="1"/>
  <c r="H53" i="20" s="1"/>
  <c r="B42" i="20"/>
  <c r="B57" i="20" s="1"/>
  <c r="C24" i="20"/>
  <c r="C27" i="20" s="1"/>
  <c r="G20" i="20" s="1"/>
  <c r="H20" i="20" s="1"/>
  <c r="I20" i="20" s="1"/>
  <c r="G11" i="20"/>
  <c r="B21" i="20"/>
  <c r="B9" i="20"/>
  <c r="B56" i="19"/>
  <c r="B59" i="19" s="1"/>
  <c r="E49" i="19" s="1"/>
  <c r="F49" i="19" s="1"/>
  <c r="C26" i="20" l="1"/>
  <c r="G19" i="20" s="1"/>
  <c r="H19" i="20" s="1"/>
  <c r="I19" i="20" s="1"/>
  <c r="C25" i="20"/>
  <c r="G18" i="20" s="1"/>
  <c r="H18" i="20" s="1"/>
  <c r="K18" i="20" s="1"/>
  <c r="C59" i="20"/>
  <c r="G52" i="20" s="1"/>
  <c r="H52" i="20" s="1"/>
  <c r="I52" i="20" s="1"/>
  <c r="C58" i="20"/>
  <c r="G51" i="20" s="1"/>
  <c r="H51" i="20" s="1"/>
  <c r="I51" i="20" s="1"/>
  <c r="B59" i="20"/>
  <c r="G49" i="20" s="1"/>
  <c r="H49" i="20" s="1"/>
  <c r="B60" i="20"/>
  <c r="G50" i="20" s="1"/>
  <c r="H50" i="20" s="1"/>
  <c r="B58" i="20"/>
  <c r="G48" i="20" s="1"/>
  <c r="H48" i="20" s="1"/>
  <c r="I53" i="20"/>
  <c r="K53" i="20"/>
  <c r="J53" i="20"/>
  <c r="K20" i="20"/>
  <c r="J20" i="20"/>
  <c r="K19" i="20"/>
  <c r="J19" i="20"/>
  <c r="B24" i="20"/>
  <c r="B25" i="20" s="1"/>
  <c r="G15" i="20" s="1"/>
  <c r="H15" i="20" s="1"/>
  <c r="B57" i="19"/>
  <c r="E47" i="19" s="1"/>
  <c r="F47" i="19" s="1"/>
  <c r="H47" i="19" s="1"/>
  <c r="B58" i="19"/>
  <c r="E48" i="19" s="1"/>
  <c r="F48" i="19" s="1"/>
  <c r="G48" i="19" s="1"/>
  <c r="G49" i="19"/>
  <c r="H49" i="19"/>
  <c r="B9" i="19"/>
  <c r="J18" i="20" l="1"/>
  <c r="I18" i="20"/>
  <c r="J51" i="20"/>
  <c r="J52" i="20"/>
  <c r="K52" i="20"/>
  <c r="K51" i="20"/>
  <c r="K48" i="20"/>
  <c r="I48" i="20"/>
  <c r="J48" i="20"/>
  <c r="K50" i="20"/>
  <c r="I50" i="20"/>
  <c r="J50" i="20"/>
  <c r="I49" i="20"/>
  <c r="K49" i="20"/>
  <c r="J49" i="20"/>
  <c r="B26" i="20"/>
  <c r="G16" i="20" s="1"/>
  <c r="H16" i="20" s="1"/>
  <c r="K16" i="20" s="1"/>
  <c r="B27" i="20"/>
  <c r="G17" i="20" s="1"/>
  <c r="H17" i="20" s="1"/>
  <c r="K17" i="20" s="1"/>
  <c r="K15" i="20"/>
  <c r="J15" i="20"/>
  <c r="I15" i="20"/>
  <c r="H48" i="19"/>
  <c r="G47" i="19"/>
  <c r="I48" i="19"/>
  <c r="I49" i="19"/>
  <c r="I47" i="19"/>
  <c r="I17" i="20" l="1"/>
  <c r="J16" i="20"/>
  <c r="J17" i="20"/>
  <c r="I16" i="20"/>
  <c r="B12" i="19"/>
  <c r="B21" i="19" s="1"/>
  <c r="B24" i="19" s="1"/>
  <c r="B26" i="19" l="1"/>
  <c r="G16" i="19" s="1"/>
  <c r="H16" i="19" s="1"/>
  <c r="B25" i="19"/>
  <c r="G15" i="19" s="1"/>
  <c r="H15" i="19" s="1"/>
  <c r="B27" i="19"/>
  <c r="G17" i="19" s="1"/>
  <c r="H17" i="19" s="1"/>
  <c r="J17" i="19" l="1"/>
  <c r="K17" i="19"/>
  <c r="I17" i="19"/>
  <c r="K15" i="19"/>
  <c r="J15" i="19"/>
  <c r="I15" i="19"/>
  <c r="K16" i="19"/>
  <c r="J16" i="19"/>
  <c r="I1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F6" authorId="0" shapeId="0" xr:uid="{863FA4A8-5047-4C36-B047-87DADF65B257}">
      <text>
        <r>
          <rPr>
            <b/>
            <sz val="9"/>
            <color indexed="81"/>
            <rFont val="Tahoma"/>
            <family val="2"/>
          </rPr>
          <t>PASO 4. Registra en esta tabla el sueldo que te quieres pagar cada mes (cuánto quieres para tu bolsillo) y el sueldo que pagarás a quienes trabajen contigo</t>
        </r>
      </text>
    </comment>
    <comment ref="B7" authorId="0" shapeId="0" xr:uid="{E162464A-D8C1-4CB7-885B-8FE704DA2A52}">
      <text>
        <r>
          <rPr>
            <b/>
            <sz val="9"/>
            <color indexed="81"/>
            <rFont val="Tahoma"/>
            <family val="2"/>
          </rPr>
          <t>PASO 1. Anota en cuánto venderás cada aplicación de pestañas (o en cuánto las vende tu competencia en promedio)</t>
        </r>
      </text>
    </comment>
    <comment ref="B8" authorId="0" shapeId="0" xr:uid="{5B29C469-E4E4-4191-BC67-944296710643}">
      <text>
        <r>
          <rPr>
            <b/>
            <sz val="9"/>
            <color indexed="81"/>
            <rFont val="Tahoma"/>
            <family val="2"/>
          </rPr>
          <t>PASO 2. Estima cuánto te costará en promedio cada aplicación (pegamento, desgaste de cepillos, parches, etc.).</t>
        </r>
      </text>
    </comment>
    <comment ref="B11" authorId="0" shapeId="0" xr:uid="{EA2D2A1D-F964-48E8-9CB5-09BD79BC4FBD}">
      <text>
        <r>
          <rPr>
            <b/>
            <sz val="9"/>
            <color indexed="81"/>
            <rFont val="Tahoma"/>
            <family val="2"/>
          </rPr>
          <t>PASO 3. Registra en esta tabla tus gastos que tienes o tendrás cada mes.
Nota: en la casilla de "sueldos" no escribas nada, esta se actualiza con lo que anotes en el paso 4.</t>
        </r>
      </text>
    </comment>
    <comment ref="B23" authorId="0" shapeId="0" xr:uid="{25DBFFBB-6220-49E3-A18A-C239E896F33A}">
      <text>
        <r>
          <rPr>
            <b/>
            <sz val="9"/>
            <color indexed="81"/>
            <rFont val="Tahoma"/>
            <family val="2"/>
          </rPr>
          <t>Resultados: suponiendo que estos sean tus números, necesitas hacer 109 ventas al mes para cubrir tus gastos y pagarte un sueldo... sé que se escucha mucho :) 
En otras palabras, si abres tu negocio 6 días a la semana, tienes que hacer 4.2 ventas por día (redondeado a 5) para tener un negocio rentable... ¿Más fácil de llegar a la meta verdad?</t>
        </r>
      </text>
    </comment>
  </commentList>
</comments>
</file>

<file path=xl/sharedStrings.xml><?xml version="1.0" encoding="utf-8"?>
<sst xmlns="http://schemas.openxmlformats.org/spreadsheetml/2006/main" count="201" uniqueCount="51">
  <si>
    <t>Mantenimiento</t>
  </si>
  <si>
    <t>Utilidad bruta</t>
  </si>
  <si>
    <t>Renta</t>
  </si>
  <si>
    <t>Préstamo</t>
  </si>
  <si>
    <t>Ventas</t>
  </si>
  <si>
    <t>Costos</t>
  </si>
  <si>
    <t xml:space="preserve">            PUNTO DE EQUILIBRIO</t>
  </si>
  <si>
    <t>Sueldos</t>
  </si>
  <si>
    <t>Servicios (internet, electricidad, etc.)</t>
  </si>
  <si>
    <t>Meses sin intereses</t>
  </si>
  <si>
    <t>Software y aplicaciones</t>
  </si>
  <si>
    <t>Requisitos de gobierno</t>
  </si>
  <si>
    <t>VENTAS DE TU PRODUCTO / SERVICIO</t>
  </si>
  <si>
    <t>-</t>
  </si>
  <si>
    <t>Costos fijos</t>
  </si>
  <si>
    <t>PUNTO DE EQUILIBRIO</t>
  </si>
  <si>
    <t>COSTOS FIJOS MENSUALES</t>
  </si>
  <si>
    <t>SUELDOS</t>
  </si>
  <si>
    <t>Promedio de venta por clienta</t>
  </si>
  <si>
    <t>Aplicaciones por día (lunes a sábado)</t>
  </si>
  <si>
    <t>Aplicaciones por día (lunes a domingo)</t>
  </si>
  <si>
    <t>Sueldo dueña</t>
  </si>
  <si>
    <t>Colaboradora</t>
  </si>
  <si>
    <t>Aplicaciones por día (lunes a viernes)</t>
  </si>
  <si>
    <t>Apertura</t>
  </si>
  <si>
    <t>Lunes - viernes</t>
  </si>
  <si>
    <t>Lunes - sabado</t>
  </si>
  <si>
    <t>Lunes - domingo</t>
  </si>
  <si>
    <t>Aplicaciones diarias</t>
  </si>
  <si>
    <t>Redondeo</t>
  </si>
  <si>
    <t>Lunes a viernes</t>
  </si>
  <si>
    <t>Lunes a sábado</t>
  </si>
  <si>
    <t>Lunes a domingo</t>
  </si>
  <si>
    <t>Utilidad diaria</t>
  </si>
  <si>
    <t>Otros gastos</t>
  </si>
  <si>
    <t>⇆  Anota cuánto quieres ganar de utilidad al mes (no es para reinvertir en tu negocio, sino para ti)</t>
  </si>
  <si>
    <t>⇆  Registra los sueldos que pagarás al mes a tu equipo (en caso de aplicar)</t>
  </si>
  <si>
    <t xml:space="preserve">               Finanzas para emprender</t>
  </si>
  <si>
    <t>SECCIÓN DE EJEMPLO</t>
  </si>
  <si>
    <t>REGISTRA TUS DATOS</t>
  </si>
  <si>
    <t>Colaboradora 1</t>
  </si>
  <si>
    <t>Colaboradora 2</t>
  </si>
  <si>
    <t>Promedio de costos por aplicación de pestañas</t>
  </si>
  <si>
    <t>Número de aplicaciones de pestañas al mes</t>
  </si>
  <si>
    <t xml:space="preserve">               Anticípate al futuro</t>
  </si>
  <si>
    <t>MODIFICACIÓN</t>
  </si>
  <si>
    <t>ACTUAL</t>
  </si>
  <si>
    <t>SUELDO ACTUAL</t>
  </si>
  <si>
    <t>Colaboradora 3</t>
  </si>
  <si>
    <t>NUEVO SUELDO</t>
  </si>
  <si>
    <t>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</si>
</sst>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[$$-80A]#,##0.00"/>
    <numFmt numFmtId="165" formatCode="[$$-300A]#,##0.00"/>
    <numFmt numFmtId="166" formatCode="0.0"/>
    <numFmt numFmtId="167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9"/>
      <color theme="4" tint="-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4" tint="-0.24994659260841701"/>
      <name val="Calibri Light"/>
      <family val="1"/>
      <scheme val="major"/>
    </font>
    <font>
      <b/>
      <sz val="10"/>
      <color theme="4" tint="-0.499984740745262"/>
      <name val="Calibri Light"/>
      <family val="1"/>
      <scheme val="major"/>
    </font>
    <font>
      <b/>
      <sz val="9"/>
      <color theme="4" tint="-0.2499465926084170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.5"/>
      <color theme="1" tint="0.14999847407452621"/>
      <name val="Calibri Light"/>
      <family val="2"/>
      <scheme val="major"/>
    </font>
    <font>
      <b/>
      <i/>
      <sz val="10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color indexed="81"/>
      <name val="Tahoma"/>
      <family val="2"/>
    </font>
    <font>
      <i/>
      <sz val="11"/>
      <name val="Arial"/>
      <family val="2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C062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65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3F779"/>
        <bgColor indexed="64"/>
      </patternFill>
    </fill>
    <fill>
      <patternFill patternType="solid">
        <fgColor rgb="FFFCE0E8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0" tint="-0.499984740745262"/>
      </left>
      <right/>
      <top/>
      <bottom style="hair">
        <color theme="1" tint="0.499984740745262"/>
      </bottom>
      <diagonal/>
    </border>
    <border>
      <left style="hair">
        <color theme="0" tint="-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/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theme="1" tint="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double">
        <color theme="1" tint="0.24994659260841701"/>
      </bottom>
      <diagonal/>
    </border>
    <border>
      <left style="medium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/>
      <bottom style="hair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24994659260841701"/>
      </bottom>
      <diagonal/>
    </border>
    <border>
      <left style="hair">
        <color theme="1" tint="0.499984740745262"/>
      </left>
      <right/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 style="double">
        <color theme="1" tint="0.24994659260841701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2499465926084170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Protection="0">
      <alignment horizontal="left" vertical="center" indent="1"/>
    </xf>
    <xf numFmtId="0" fontId="23" fillId="0" borderId="0"/>
  </cellStyleXfs>
  <cellXfs count="109">
    <xf numFmtId="0" fontId="0" fillId="0" borderId="0" xfId="0"/>
    <xf numFmtId="0" fontId="0" fillId="33" borderId="0" xfId="0" applyFill="1"/>
    <xf numFmtId="0" fontId="0" fillId="34" borderId="0" xfId="0" applyFill="1" applyProtection="1">
      <protection locked="0"/>
    </xf>
    <xf numFmtId="0" fontId="0" fillId="33" borderId="0" xfId="0" applyFill="1" applyProtection="1">
      <protection locked="0"/>
    </xf>
    <xf numFmtId="164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17" fillId="33" borderId="0" xfId="0" applyFont="1" applyFill="1"/>
    <xf numFmtId="0" fontId="17" fillId="0" borderId="0" xfId="0" applyFont="1"/>
    <xf numFmtId="0" fontId="27" fillId="0" borderId="0" xfId="0" applyFont="1"/>
    <xf numFmtId="165" fontId="27" fillId="0" borderId="0" xfId="0" applyNumberFormat="1" applyFont="1"/>
    <xf numFmtId="0" fontId="28" fillId="0" borderId="0" xfId="0" applyFont="1" applyAlignment="1">
      <alignment vertical="center"/>
    </xf>
    <xf numFmtId="164" fontId="0" fillId="33" borderId="0" xfId="0" applyNumberFormat="1" applyFill="1" applyAlignment="1">
      <alignment vertical="center"/>
    </xf>
    <xf numFmtId="164" fontId="16" fillId="33" borderId="0" xfId="0" applyNumberFormat="1" applyFont="1" applyFill="1" applyAlignment="1">
      <alignment vertical="center"/>
    </xf>
    <xf numFmtId="8" fontId="0" fillId="0" borderId="0" xfId="0" applyNumberFormat="1"/>
    <xf numFmtId="0" fontId="0" fillId="33" borderId="0" xfId="0" applyFill="1" applyAlignment="1">
      <alignment horizontal="center" vertical="center"/>
    </xf>
    <xf numFmtId="164" fontId="0" fillId="33" borderId="0" xfId="0" applyNumberForma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8" fontId="0" fillId="0" borderId="13" xfId="0" applyNumberFormat="1" applyBorder="1"/>
    <xf numFmtId="164" fontId="0" fillId="33" borderId="14" xfId="0" applyNumberFormat="1" applyFill="1" applyBorder="1" applyAlignment="1">
      <alignment horizontal="center" vertical="center"/>
    </xf>
    <xf numFmtId="8" fontId="0" fillId="0" borderId="15" xfId="0" applyNumberFormat="1" applyBorder="1"/>
    <xf numFmtId="164" fontId="0" fillId="33" borderId="16" xfId="0" applyNumberFormat="1" applyFill="1" applyBorder="1" applyAlignment="1">
      <alignment horizontal="center" vertical="center"/>
    </xf>
    <xf numFmtId="8" fontId="0" fillId="37" borderId="13" xfId="0" applyNumberFormat="1" applyFill="1" applyBorder="1"/>
    <xf numFmtId="164" fontId="0" fillId="37" borderId="14" xfId="0" applyNumberFormat="1" applyFill="1" applyBorder="1" applyAlignment="1">
      <alignment horizontal="center" vertical="center"/>
    </xf>
    <xf numFmtId="167" fontId="0" fillId="0" borderId="12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6" fillId="35" borderId="10" xfId="0" applyFont="1" applyFill="1" applyBorder="1" applyAlignment="1">
      <alignment horizontal="left" vertical="center"/>
    </xf>
    <xf numFmtId="164" fontId="16" fillId="35" borderId="11" xfId="0" applyNumberFormat="1" applyFont="1" applyFill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0" fontId="0" fillId="0" borderId="17" xfId="0" applyBorder="1"/>
    <xf numFmtId="0" fontId="24" fillId="0" borderId="0" xfId="0" applyFont="1"/>
    <xf numFmtId="0" fontId="16" fillId="37" borderId="18" xfId="0" applyFont="1" applyFill="1" applyBorder="1" applyAlignment="1">
      <alignment vertical="center"/>
    </xf>
    <xf numFmtId="0" fontId="16" fillId="37" borderId="19" xfId="0" applyFont="1" applyFill="1" applyBorder="1" applyAlignment="1">
      <alignment vertical="center"/>
    </xf>
    <xf numFmtId="0" fontId="16" fillId="37" borderId="20" xfId="0" applyFont="1" applyFill="1" applyBorder="1" applyAlignment="1">
      <alignment vertical="center"/>
    </xf>
    <xf numFmtId="0" fontId="16" fillId="37" borderId="21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37" borderId="23" xfId="0" applyFont="1" applyFill="1" applyBorder="1" applyAlignment="1">
      <alignment vertical="center"/>
    </xf>
    <xf numFmtId="0" fontId="0" fillId="37" borderId="24" xfId="0" applyFill="1" applyBorder="1" applyAlignment="1">
      <alignment vertical="center"/>
    </xf>
    <xf numFmtId="0" fontId="0" fillId="37" borderId="25" xfId="0" applyFill="1" applyBorder="1" applyAlignment="1">
      <alignment vertical="center"/>
    </xf>
    <xf numFmtId="8" fontId="0" fillId="33" borderId="27" xfId="0" applyNumberFormat="1" applyFill="1" applyBorder="1" applyAlignment="1">
      <alignment horizontal="right" vertical="center"/>
    </xf>
    <xf numFmtId="8" fontId="0" fillId="33" borderId="13" xfId="0" applyNumberFormat="1" applyFill="1" applyBorder="1" applyAlignment="1">
      <alignment horizontal="right" vertical="center"/>
    </xf>
    <xf numFmtId="8" fontId="0" fillId="33" borderId="28" xfId="0" applyNumberFormat="1" applyFill="1" applyBorder="1" applyAlignment="1">
      <alignment horizontal="right" vertical="center"/>
    </xf>
    <xf numFmtId="8" fontId="16" fillId="37" borderId="29" xfId="0" applyNumberFormat="1" applyFont="1" applyFill="1" applyBorder="1" applyAlignment="1">
      <alignment horizontal="right" vertical="center"/>
    </xf>
    <xf numFmtId="166" fontId="16" fillId="37" borderId="32" xfId="0" applyNumberFormat="1" applyFont="1" applyFill="1" applyBorder="1" applyAlignment="1">
      <alignment horizontal="center" vertical="center"/>
    </xf>
    <xf numFmtId="44" fontId="0" fillId="33" borderId="30" xfId="0" applyNumberFormat="1" applyFill="1" applyBorder="1" applyAlignment="1">
      <alignment horizontal="right" vertical="center"/>
    </xf>
    <xf numFmtId="44" fontId="0" fillId="33" borderId="31" xfId="0" applyNumberFormat="1" applyFill="1" applyBorder="1" applyAlignment="1">
      <alignment horizontal="right" vertical="center"/>
    </xf>
    <xf numFmtId="0" fontId="16" fillId="35" borderId="34" xfId="0" applyFont="1" applyFill="1" applyBorder="1" applyAlignment="1">
      <alignment horizontal="left" vertical="center"/>
    </xf>
    <xf numFmtId="0" fontId="16" fillId="33" borderId="35" xfId="0" applyFont="1" applyFill="1" applyBorder="1" applyAlignment="1">
      <alignment horizontal="left" vertical="center"/>
    </xf>
    <xf numFmtId="166" fontId="16" fillId="37" borderId="35" xfId="0" applyNumberFormat="1" applyFont="1" applyFill="1" applyBorder="1" applyAlignment="1">
      <alignment horizontal="left" vertical="center"/>
    </xf>
    <xf numFmtId="0" fontId="16" fillId="33" borderId="36" xfId="0" applyFont="1" applyFill="1" applyBorder="1" applyAlignment="1">
      <alignment horizontal="left" vertical="center"/>
    </xf>
    <xf numFmtId="166" fontId="0" fillId="33" borderId="13" xfId="0" applyNumberFormat="1" applyFill="1" applyBorder="1" applyAlignment="1">
      <alignment horizontal="center" vertical="center"/>
    </xf>
    <xf numFmtId="166" fontId="0" fillId="33" borderId="15" xfId="0" applyNumberFormat="1" applyFill="1" applyBorder="1" applyAlignment="1">
      <alignment horizontal="center" vertical="center"/>
    </xf>
    <xf numFmtId="166" fontId="0" fillId="37" borderId="13" xfId="0" applyNumberFormat="1" applyFill="1" applyBorder="1" applyAlignment="1">
      <alignment horizontal="center" vertical="center"/>
    </xf>
    <xf numFmtId="167" fontId="16" fillId="38" borderId="37" xfId="0" applyNumberFormat="1" applyFont="1" applyFill="1" applyBorder="1" applyAlignment="1">
      <alignment vertical="center"/>
    </xf>
    <xf numFmtId="164" fontId="16" fillId="38" borderId="38" xfId="0" applyNumberFormat="1" applyFont="1" applyFill="1" applyBorder="1" applyAlignment="1">
      <alignment vertical="center"/>
    </xf>
    <xf numFmtId="164" fontId="13" fillId="33" borderId="0" xfId="0" applyNumberFormat="1" applyFont="1" applyFill="1" applyAlignment="1">
      <alignment vertical="center"/>
    </xf>
    <xf numFmtId="0" fontId="16" fillId="37" borderId="39" xfId="0" applyFont="1" applyFill="1" applyBorder="1" applyAlignment="1">
      <alignment vertical="center"/>
    </xf>
    <xf numFmtId="166" fontId="16" fillId="37" borderId="26" xfId="0" applyNumberFormat="1" applyFont="1" applyFill="1" applyBorder="1" applyAlignment="1">
      <alignment horizontal="center" vertical="center"/>
    </xf>
    <xf numFmtId="0" fontId="16" fillId="37" borderId="40" xfId="0" applyFont="1" applyFill="1" applyBorder="1" applyAlignment="1">
      <alignment vertical="center"/>
    </xf>
    <xf numFmtId="1" fontId="16" fillId="37" borderId="41" xfId="0" applyNumberFormat="1" applyFont="1" applyFill="1" applyBorder="1" applyAlignment="1">
      <alignment horizontal="center" vertical="center"/>
    </xf>
    <xf numFmtId="0" fontId="26" fillId="36" borderId="0" xfId="0" applyFont="1" applyFill="1" applyAlignment="1">
      <alignment horizontal="left" vertical="center"/>
    </xf>
    <xf numFmtId="167" fontId="0" fillId="0" borderId="42" xfId="0" applyNumberForma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16" fillId="35" borderId="37" xfId="0" applyFont="1" applyFill="1" applyBorder="1" applyAlignment="1">
      <alignment horizontal="center" vertical="center"/>
    </xf>
    <xf numFmtId="0" fontId="0" fillId="35" borderId="38" xfId="0" applyFill="1" applyBorder="1" applyAlignment="1">
      <alignment horizontal="center" vertical="center"/>
    </xf>
    <xf numFmtId="0" fontId="16" fillId="41" borderId="37" xfId="0" applyFont="1" applyFill="1" applyBorder="1" applyAlignment="1">
      <alignment horizontal="center" vertical="center"/>
    </xf>
    <xf numFmtId="0" fontId="0" fillId="41" borderId="38" xfId="0" applyFill="1" applyBorder="1" applyAlignment="1">
      <alignment horizontal="center" vertical="center"/>
    </xf>
    <xf numFmtId="0" fontId="16" fillId="41" borderId="34" xfId="0" applyFont="1" applyFill="1" applyBorder="1" applyAlignment="1">
      <alignment horizontal="left" vertical="center"/>
    </xf>
    <xf numFmtId="0" fontId="16" fillId="41" borderId="10" xfId="0" applyFont="1" applyFill="1" applyBorder="1" applyAlignment="1">
      <alignment horizontal="left" vertical="center"/>
    </xf>
    <xf numFmtId="164" fontId="16" fillId="41" borderId="11" xfId="0" applyNumberFormat="1" applyFont="1" applyFill="1" applyBorder="1" applyAlignment="1">
      <alignment horizontal="left" vertical="center"/>
    </xf>
    <xf numFmtId="0" fontId="30" fillId="39" borderId="44" xfId="0" applyFont="1" applyFill="1" applyBorder="1" applyAlignment="1">
      <alignment vertical="center"/>
    </xf>
    <xf numFmtId="0" fontId="24" fillId="39" borderId="38" xfId="0" applyFont="1" applyFill="1" applyBorder="1" applyAlignment="1">
      <alignment horizontal="right"/>
    </xf>
    <xf numFmtId="0" fontId="30" fillId="41" borderId="44" xfId="0" applyFont="1" applyFill="1" applyBorder="1" applyAlignment="1">
      <alignment vertical="center"/>
    </xf>
    <xf numFmtId="0" fontId="24" fillId="41" borderId="38" xfId="0" applyFont="1" applyFill="1" applyBorder="1"/>
    <xf numFmtId="0" fontId="30" fillId="42" borderId="44" xfId="0" applyFont="1" applyFill="1" applyBorder="1" applyAlignment="1">
      <alignment vertical="center"/>
    </xf>
    <xf numFmtId="0" fontId="24" fillId="42" borderId="38" xfId="0" applyFont="1" applyFill="1" applyBorder="1" applyAlignment="1">
      <alignment horizontal="right"/>
    </xf>
    <xf numFmtId="0" fontId="24" fillId="42" borderId="38" xfId="0" applyFont="1" applyFill="1" applyBorder="1"/>
    <xf numFmtId="0" fontId="34" fillId="40" borderId="0" xfId="0" applyFont="1" applyFill="1" applyAlignment="1">
      <alignment horizontal="left" vertical="center"/>
    </xf>
    <xf numFmtId="0" fontId="31" fillId="43" borderId="0" xfId="0" applyFont="1" applyFill="1"/>
    <xf numFmtId="0" fontId="17" fillId="43" borderId="0" xfId="0" applyFont="1" applyFill="1"/>
    <xf numFmtId="0" fontId="25" fillId="43" borderId="0" xfId="0" applyFont="1" applyFill="1"/>
    <xf numFmtId="0" fontId="33" fillId="43" borderId="33" xfId="0" applyFont="1" applyFill="1" applyBorder="1" applyAlignment="1">
      <alignment vertical="top"/>
    </xf>
    <xf numFmtId="0" fontId="17" fillId="43" borderId="33" xfId="0" applyFont="1" applyFill="1" applyBorder="1"/>
    <xf numFmtId="44" fontId="0" fillId="33" borderId="45" xfId="0" applyNumberFormat="1" applyFill="1" applyBorder="1" applyAlignment="1">
      <alignment horizontal="right" vertical="center"/>
    </xf>
    <xf numFmtId="44" fontId="0" fillId="33" borderId="46" xfId="0" applyNumberFormat="1" applyFill="1" applyBorder="1" applyAlignment="1">
      <alignment horizontal="right" vertical="center"/>
    </xf>
    <xf numFmtId="8" fontId="16" fillId="37" borderId="47" xfId="0" applyNumberFormat="1" applyFont="1" applyFill="1" applyBorder="1" applyAlignment="1">
      <alignment horizontal="right" vertical="center"/>
    </xf>
    <xf numFmtId="0" fontId="35" fillId="42" borderId="48" xfId="0" applyFont="1" applyFill="1" applyBorder="1" applyAlignment="1">
      <alignment horizontal="center" vertical="center"/>
    </xf>
    <xf numFmtId="8" fontId="0" fillId="33" borderId="49" xfId="0" applyNumberFormat="1" applyFill="1" applyBorder="1" applyAlignment="1">
      <alignment horizontal="right" vertical="center"/>
    </xf>
    <xf numFmtId="8" fontId="0" fillId="33" borderId="50" xfId="0" applyNumberFormat="1" applyFill="1" applyBorder="1" applyAlignment="1">
      <alignment horizontal="right" vertical="center"/>
    </xf>
    <xf numFmtId="8" fontId="0" fillId="33" borderId="51" xfId="0" applyNumberFormat="1" applyFill="1" applyBorder="1" applyAlignment="1">
      <alignment horizontal="right" vertical="center"/>
    </xf>
    <xf numFmtId="1" fontId="16" fillId="37" borderId="52" xfId="0" applyNumberFormat="1" applyFont="1" applyFill="1" applyBorder="1" applyAlignment="1">
      <alignment horizontal="center" vertical="center"/>
    </xf>
    <xf numFmtId="166" fontId="16" fillId="37" borderId="53" xfId="0" applyNumberFormat="1" applyFont="1" applyFill="1" applyBorder="1" applyAlignment="1">
      <alignment horizontal="center" vertical="center"/>
    </xf>
    <xf numFmtId="166" fontId="16" fillId="37" borderId="54" xfId="0" applyNumberFormat="1" applyFont="1" applyFill="1" applyBorder="1" applyAlignment="1">
      <alignment horizontal="center" vertical="center"/>
    </xf>
    <xf numFmtId="0" fontId="0" fillId="41" borderId="55" xfId="0" applyFill="1" applyBorder="1" applyAlignment="1">
      <alignment horizontal="center" vertical="center"/>
    </xf>
    <xf numFmtId="0" fontId="16" fillId="41" borderId="10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167" fontId="0" fillId="0" borderId="13" xfId="0" applyNumberFormat="1" applyBorder="1" applyAlignment="1">
      <alignment horizontal="left" vertical="center"/>
    </xf>
    <xf numFmtId="167" fontId="0" fillId="0" borderId="14" xfId="0" applyNumberFormat="1" applyBorder="1" applyAlignment="1">
      <alignment horizontal="left" vertical="center"/>
    </xf>
    <xf numFmtId="167" fontId="0" fillId="0" borderId="28" xfId="0" applyNumberFormat="1" applyBorder="1" applyAlignment="1">
      <alignment horizontal="left" vertical="center"/>
    </xf>
    <xf numFmtId="167" fontId="0" fillId="0" borderId="56" xfId="0" applyNumberFormat="1" applyBorder="1" applyAlignment="1">
      <alignment horizontal="left" vertical="center"/>
    </xf>
    <xf numFmtId="164" fontId="16" fillId="38" borderId="37" xfId="0" applyNumberFormat="1" applyFont="1" applyFill="1" applyBorder="1" applyAlignment="1">
      <alignment vertical="center"/>
    </xf>
    <xf numFmtId="167" fontId="16" fillId="38" borderId="57" xfId="0" applyNumberFormat="1" applyFont="1" applyFill="1" applyBorder="1" applyAlignment="1">
      <alignment vertical="center"/>
    </xf>
    <xf numFmtId="167" fontId="16" fillId="38" borderId="38" xfId="0" applyNumberFormat="1" applyFont="1" applyFill="1" applyBorder="1" applyAlignment="1">
      <alignment vertical="center"/>
    </xf>
    <xf numFmtId="0" fontId="35" fillId="42" borderId="57" xfId="0" applyFont="1" applyFill="1" applyBorder="1" applyAlignment="1">
      <alignment horizontal="center" vertical="center"/>
    </xf>
    <xf numFmtId="44" fontId="0" fillId="33" borderId="58" xfId="0" applyNumberFormat="1" applyFill="1" applyBorder="1" applyAlignment="1">
      <alignment horizontal="right" vertical="center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1 2" xfId="45" xr:uid="{00000000-0005-0000-0000-000017000000}"/>
    <cellStyle name="Encabezado 4" xfId="5" builtinId="19" customBuiltin="1"/>
    <cellStyle name="Encabezado 4 2" xfId="44" xr:uid="{00000000-0005-0000-0000-000019000000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 xr:uid="{00000000-0005-0000-0000-000025000000}"/>
    <cellStyle name="Normal 3" xfId="47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2 2" xfId="46" xr:uid="{00000000-0005-0000-0000-00002E000000}"/>
    <cellStyle name="Título 3" xfId="4" builtinId="18" customBuiltin="1"/>
    <cellStyle name="Título 4" xfId="42" xr:uid="{00000000-0005-0000-0000-000030000000}"/>
    <cellStyle name="Total" xfId="17" builtinId="25" customBuiltin="1"/>
  </cellStyles>
  <dxfs count="6"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Gastos iniciales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lastTotalCell" dxfId="0"/>
    </tableStyle>
  </tableStyles>
  <colors>
    <mruColors>
      <color rgb="FFFCE0E8"/>
      <color rgb="FFA3F779"/>
      <color rgb="FFF65050"/>
      <color rgb="FF279178"/>
      <color rgb="FF2FAF91"/>
      <color rgb="FF7C062B"/>
      <color rgb="FFF76969"/>
      <color rgb="FF65D5BA"/>
      <color rgb="FFFF5757"/>
      <color rgb="FF047E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layout>
        <c:manualLayout>
          <c:xMode val="edge"/>
          <c:yMode val="edge"/>
          <c:x val="0.27133830028314077"/>
          <c:y val="5.441796769886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563411825063851E-2"/>
          <c:y val="0.15253836730603451"/>
          <c:w val="0.93487317634987233"/>
          <c:h val="0.70056973224528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Ejemplo!$H$15:$H$17</c:f>
              <c:strCache>
                <c:ptCount val="3"/>
                <c:pt idx="0">
                  <c:v>5.0</c:v>
                </c:pt>
                <c:pt idx="1">
                  <c:v>5.0</c:v>
                </c:pt>
                <c:pt idx="2">
                  <c:v>4.0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Ejemplo!$C$25:$C$27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Ejemplo!$H$15:$H$17</c:f>
              <c:numCache>
                <c:formatCode>0.0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B0-4D31-A1DD-DB8D4F155B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layout>
        <c:manualLayout>
          <c:xMode val="edge"/>
          <c:yMode val="edge"/>
          <c:x val="0.27133830028314077"/>
          <c:y val="5.441796769886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563411825063851E-2"/>
          <c:y val="0.15253836730603451"/>
          <c:w val="0.93487317634987233"/>
          <c:h val="0.70056973224528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Ejemplo!$F$47:$F$49</c:f>
              <c:strCache>
                <c:ptCount val="3"/>
                <c:pt idx="0">
                  <c:v>#¡DIV/0!</c:v>
                </c:pt>
                <c:pt idx="1">
                  <c:v>#¡DIV/0!</c:v>
                </c:pt>
                <c:pt idx="2">
                  <c:v>#¡DIV/0!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Ejemplo!$C$57:$C$59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Ejemplo!$F$47:$F$49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F-4886-9B91-248C337638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Futuro!$B$23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Futuro!$D$25:$D$27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Futuro!$H$15:$H$17</c:f>
              <c:numCache>
                <c:formatCode>0.0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D-4706-8406-72F48F8C823D}"/>
            </c:ext>
          </c:extLst>
        </c:ser>
        <c:ser>
          <c:idx val="0"/>
          <c:order val="1"/>
          <c:tx>
            <c:v>FUTURO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Futuro!$H$18:$H$20</c:f>
              <c:numCache>
                <c:formatCode>0.0</c:formatCode>
                <c:ptCount val="3"/>
                <c:pt idx="0">
                  <c:v>7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D-4706-8406-72F48F8C82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Número de ventas diarias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Futuro!$B$56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279178"/>
            </a:solidFill>
            <a:ln>
              <a:solidFill>
                <a:srgbClr val="65BF13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Futuro!$D$58:$D$60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Futuro!$H$48:$H$50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C-456C-B2E7-EF68F2FE75FB}"/>
            </c:ext>
          </c:extLst>
        </c:ser>
        <c:ser>
          <c:idx val="0"/>
          <c:order val="1"/>
          <c:tx>
            <c:v>FUTURO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Futuro!$D$58:$D$60</c:f>
              <c:strCache>
                <c:ptCount val="3"/>
                <c:pt idx="0">
                  <c:v>Lunes a viernes</c:v>
                </c:pt>
                <c:pt idx="1">
                  <c:v>Lunes a sábado</c:v>
                </c:pt>
                <c:pt idx="2">
                  <c:v>Lunes a domingo</c:v>
                </c:pt>
              </c:strCache>
            </c:strRef>
          </c:cat>
          <c:val>
            <c:numRef>
              <c:f>Futuro!$H$51:$H$53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C-456C-B2E7-EF68F2FE75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11795855"/>
        <c:axId val="711797103"/>
      </c:bar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https://www.youtube.com/@jorgeromeronegocios" TargetMode="External"/><Relationship Id="rId5" Type="http://schemas.openxmlformats.org/officeDocument/2006/relationships/hyperlink" Target="https://www.tiktok.com/@jorgeromerolegacy" TargetMode="External"/><Relationship Id="rId10" Type="http://schemas.openxmlformats.org/officeDocument/2006/relationships/hyperlink" Target="https://wa.me/524426808770" TargetMode="External"/><Relationship Id="rId4" Type="http://schemas.openxmlformats.org/officeDocument/2006/relationships/image" Target="../media/image4.png"/><Relationship Id="rId9" Type="http://schemas.openxmlformats.org/officeDocument/2006/relationships/hyperlink" Target="https://jorgeromero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9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299754</xdr:colOff>
      <xdr:row>6</xdr:row>
      <xdr:rowOff>95250</xdr:rowOff>
    </xdr:from>
    <xdr:to>
      <xdr:col>6</xdr:col>
      <xdr:colOff>155754</xdr:colOff>
      <xdr:row>31</xdr:row>
      <xdr:rowOff>47625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9754" y="1238250"/>
          <a:ext cx="4428000" cy="4714875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534582</xdr:colOff>
      <xdr:row>0</xdr:row>
      <xdr:rowOff>80315</xdr:rowOff>
    </xdr:from>
    <xdr:to>
      <xdr:col>5</xdr:col>
      <xdr:colOff>561975</xdr:colOff>
      <xdr:row>5</xdr:row>
      <xdr:rowOff>48452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96582" y="80315"/>
          <a:ext cx="3075393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" panose="020B0503020204020204" pitchFamily="34" charset="0"/>
              <a:ea typeface="Segoe UI" pitchFamily="34" charset="0"/>
              <a:cs typeface="Segoe UI Light" panose="020B0502040204020203" pitchFamily="34" charset="0"/>
            </a:rPr>
            <a:t>Punto de Equilibrio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 Light" panose="020B0303020204020204" pitchFamily="34" charset="0"/>
              <a:ea typeface="Segoe UI" pitchFamily="34" charset="0"/>
              <a:cs typeface="Segoe UI Light" panose="020B0502040204020203" pitchFamily="34" charset="0"/>
            </a:rPr>
            <a:t>Aplicación de Pestañas</a:t>
          </a:r>
          <a:endParaRPr lang="en-US" sz="1600" b="0" i="1">
            <a:solidFill>
              <a:schemeClr val="bg1"/>
            </a:solidFill>
            <a:effectLst/>
            <a:latin typeface="Corbel Light" panose="020B0303020204020204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444041</xdr:colOff>
      <xdr:row>27</xdr:row>
      <xdr:rowOff>182242</xdr:rowOff>
    </xdr:from>
    <xdr:to>
      <xdr:col>5</xdr:col>
      <xdr:colOff>676275</xdr:colOff>
      <xdr:row>27</xdr:row>
      <xdr:rowOff>182242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444041" y="665924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535965</xdr:colOff>
      <xdr:row>9</xdr:row>
      <xdr:rowOff>98969</xdr:rowOff>
    </xdr:from>
    <xdr:to>
      <xdr:col>5</xdr:col>
      <xdr:colOff>676275</xdr:colOff>
      <xdr:row>22</xdr:row>
      <xdr:rowOff>38100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5965" y="1813469"/>
          <a:ext cx="3950310" cy="2415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ayudará a analizar la cantidad de ventas que necesitas realizar para superar tu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Punto de Equilibrio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, es decir, el momento en que tu negocio comienza a generar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utilidad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Conocerlo te permite trazarte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metas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en tu negocio, ya que las ventas por debajo del indicador te anticipan que tu proyecto se aproxima a quiebra.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Para que el ejercicio sea más práctico para ti, se presenta la información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financiera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de una emprendedora que tiene 3 años con su negocio.</a:t>
          </a:r>
        </a:p>
      </xdr:txBody>
    </xdr:sp>
    <xdr:clientData/>
  </xdr:twoCellAnchor>
  <xdr:twoCellAnchor>
    <xdr:from>
      <xdr:col>1</xdr:col>
      <xdr:colOff>153023</xdr:colOff>
      <xdr:row>21</xdr:row>
      <xdr:rowOff>175011</xdr:rowOff>
    </xdr:from>
    <xdr:to>
      <xdr:col>5</xdr:col>
      <xdr:colOff>694223</xdr:colOff>
      <xdr:row>27</xdr:row>
      <xdr:rowOff>171450</xdr:rowOff>
    </xdr:to>
    <xdr:sp macro="" textlink="">
      <xdr:nvSpPr>
        <xdr:cNvPr id="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5023" y="4175511"/>
          <a:ext cx="3589200" cy="1139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1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Contexto de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la emprendedora</a:t>
          </a: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llevaba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4 años trabajando como lashista, decidió renunciar para abrir su propio negocio en la pandemia, renta local en una plaza comercial, genera 2 fuentes de empleo, abre su negocio de lunes a domingo.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1</xdr:col>
      <xdr:colOff>323851</xdr:colOff>
      <xdr:row>5</xdr:row>
      <xdr:rowOff>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"/>
          <a:ext cx="1085850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484533</xdr:colOff>
      <xdr:row>28</xdr:row>
      <xdr:rowOff>49406</xdr:rowOff>
    </xdr:from>
    <xdr:to>
      <xdr:col>5</xdr:col>
      <xdr:colOff>676275</xdr:colOff>
      <xdr:row>30</xdr:row>
      <xdr:rowOff>131770</xdr:rowOff>
    </xdr:to>
    <xdr:sp macro="" textlink="">
      <xdr:nvSpPr>
        <xdr:cNvPr id="13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4533" y="6716906"/>
          <a:ext cx="4001742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>
    <xdr:from>
      <xdr:col>0</xdr:col>
      <xdr:colOff>541208</xdr:colOff>
      <xdr:row>6</xdr:row>
      <xdr:rowOff>127552</xdr:rowOff>
    </xdr:from>
    <xdr:to>
      <xdr:col>5</xdr:col>
      <xdr:colOff>640606</xdr:colOff>
      <xdr:row>9</xdr:row>
      <xdr:rowOff>29137</xdr:rowOff>
    </xdr:to>
    <xdr:sp macro="" textlink="">
      <xdr:nvSpPr>
        <xdr:cNvPr id="15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41208" y="1270552"/>
          <a:ext cx="3909398" cy="473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379757</xdr:colOff>
      <xdr:row>31</xdr:row>
      <xdr:rowOff>161925</xdr:rowOff>
    </xdr:from>
    <xdr:to>
      <xdr:col>5</xdr:col>
      <xdr:colOff>733425</xdr:colOff>
      <xdr:row>35</xdr:row>
      <xdr:rowOff>95250</xdr:rowOff>
    </xdr:to>
    <xdr:sp macro="" textlink="">
      <xdr:nvSpPr>
        <xdr:cNvPr id="27" name="Step" descr="Here’s how to use the fill handle in Excel:">
          <a:extLst>
            <a:ext uri="{FF2B5EF4-FFF2-40B4-BE49-F238E27FC236}">
              <a16:creationId xmlns:a16="http://schemas.microsoft.com/office/drawing/2014/main" id="{E81E65C7-058E-4910-A01B-03C8F6C0DA82}"/>
            </a:ext>
          </a:extLst>
        </xdr:cNvPr>
        <xdr:cNvSpPr txBox="1"/>
      </xdr:nvSpPr>
      <xdr:spPr>
        <a:xfrm>
          <a:off x="379757" y="6067425"/>
          <a:ext cx="4163668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+mj-lt"/>
              <a:ea typeface="Segoe UI" pitchFamily="34" charset="0"/>
              <a:cs typeface="Segoe UI Light" panose="020B0502040204020203" pitchFamily="34" charset="0"/>
            </a:rPr>
            <a:t>La información financiera presentada en el documento se comparte con fines didácticos con el consentimiento de la emprendedora. Se omite su nombre y marca por motivos de confidencialidad.</a:t>
          </a:r>
        </a:p>
      </xdr:txBody>
    </xdr:sp>
    <xdr:clientData/>
  </xdr:twoCellAnchor>
  <xdr:twoCellAnchor>
    <xdr:from>
      <xdr:col>2</xdr:col>
      <xdr:colOff>123824</xdr:colOff>
      <xdr:row>35</xdr:row>
      <xdr:rowOff>123825</xdr:rowOff>
    </xdr:from>
    <xdr:to>
      <xdr:col>6</xdr:col>
      <xdr:colOff>38099</xdr:colOff>
      <xdr:row>38</xdr:row>
      <xdr:rowOff>122045</xdr:rowOff>
    </xdr:to>
    <xdr:sp macro="" textlink="">
      <xdr:nvSpPr>
        <xdr:cNvPr id="35" name="Step" descr="Here’s how to use the fill handle in Excel:">
          <a:extLst>
            <a:ext uri="{FF2B5EF4-FFF2-40B4-BE49-F238E27FC236}">
              <a16:creationId xmlns:a16="http://schemas.microsoft.com/office/drawing/2014/main" id="{947D2BF0-1FD7-4465-8387-2520F6330FDD}"/>
            </a:ext>
          </a:extLst>
        </xdr:cNvPr>
        <xdr:cNvSpPr txBox="1"/>
      </xdr:nvSpPr>
      <xdr:spPr>
        <a:xfrm>
          <a:off x="1647824" y="6791325"/>
          <a:ext cx="2962275" cy="569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Eres libre de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compartir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el material en cualquier medio.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Atribución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: debes otorgar el crédito correspondiente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a </a:t>
          </a:r>
          <a:r>
            <a:rPr lang="es-ES" sz="1000" b="1" baseline="0">
              <a:solidFill>
                <a:srgbClr val="7C062B"/>
              </a:solidFill>
              <a:latin typeface="+mj-lt"/>
            </a:rPr>
            <a:t>jorgeromero.org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rgbClr val="7C062B"/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342900</xdr:colOff>
      <xdr:row>36</xdr:row>
      <xdr:rowOff>0</xdr:rowOff>
    </xdr:from>
    <xdr:to>
      <xdr:col>2</xdr:col>
      <xdr:colOff>19050</xdr:colOff>
      <xdr:row>38</xdr:row>
      <xdr:rowOff>67198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EA51348-E119-43E9-B913-5728851E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8380221"/>
          <a:ext cx="1200150" cy="448198"/>
        </a:xfrm>
        <a:prstGeom prst="rect">
          <a:avLst/>
        </a:prstGeom>
      </xdr:spPr>
    </xdr:pic>
    <xdr:clientData/>
  </xdr:twoCellAnchor>
  <xdr:twoCellAnchor>
    <xdr:from>
      <xdr:col>0</xdr:col>
      <xdr:colOff>482141</xdr:colOff>
      <xdr:row>9</xdr:row>
      <xdr:rowOff>48892</xdr:rowOff>
    </xdr:from>
    <xdr:to>
      <xdr:col>5</xdr:col>
      <xdr:colOff>714375</xdr:colOff>
      <xdr:row>9</xdr:row>
      <xdr:rowOff>48892</xdr:rowOff>
    </xdr:to>
    <xdr:cxnSp macro="">
      <xdr:nvCxnSpPr>
        <xdr:cNvPr id="45" name="Straight Connector 20" descr="Decorative line">
          <a:extLst>
            <a:ext uri="{FF2B5EF4-FFF2-40B4-BE49-F238E27FC236}">
              <a16:creationId xmlns:a16="http://schemas.microsoft.com/office/drawing/2014/main" id="{12C2455A-984D-47DA-ABE7-842A211CDA6B}"/>
            </a:ext>
          </a:extLst>
        </xdr:cNvPr>
        <xdr:cNvCxnSpPr>
          <a:cxnSpLocks/>
        </xdr:cNvCxnSpPr>
      </xdr:nvCxnSpPr>
      <xdr:spPr>
        <a:xfrm>
          <a:off x="482141" y="176339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523875</xdr:colOff>
      <xdr:row>22</xdr:row>
      <xdr:rowOff>66675</xdr:rowOff>
    </xdr:from>
    <xdr:to>
      <xdr:col>1</xdr:col>
      <xdr:colOff>180975</xdr:colOff>
      <xdr:row>24</xdr:row>
      <xdr:rowOff>104775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1A88D49-F129-E6BF-0DDB-5FDD5E248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5767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562470</xdr:colOff>
      <xdr:row>40</xdr:row>
      <xdr:rowOff>168586</xdr:rowOff>
    </xdr:from>
    <xdr:to>
      <xdr:col>3</xdr:col>
      <xdr:colOff>159784</xdr:colOff>
      <xdr:row>42</xdr:row>
      <xdr:rowOff>145112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75EE9CE-CD5D-498B-BCC1-00CDB145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470" y="7788586"/>
          <a:ext cx="359314" cy="357526"/>
        </a:xfrm>
        <a:prstGeom prst="rect">
          <a:avLst/>
        </a:prstGeom>
      </xdr:spPr>
    </xdr:pic>
    <xdr:clientData/>
  </xdr:twoCellAnchor>
  <xdr:twoCellAnchor editAs="oneCell">
    <xdr:from>
      <xdr:col>0</xdr:col>
      <xdr:colOff>254244</xdr:colOff>
      <xdr:row>40</xdr:row>
      <xdr:rowOff>154856</xdr:rowOff>
    </xdr:from>
    <xdr:to>
      <xdr:col>0</xdr:col>
      <xdr:colOff>614244</xdr:colOff>
      <xdr:row>42</xdr:row>
      <xdr:rowOff>133856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C1827F5-9AE7-4C05-8065-B0EF78A44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44" y="7774856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121662</xdr:rowOff>
    </xdr:from>
    <xdr:to>
      <xdr:col>1</xdr:col>
      <xdr:colOff>10990</xdr:colOff>
      <xdr:row>44</xdr:row>
      <xdr:rowOff>59420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4A627-0660-4B16-9E13-72146845BE32}"/>
            </a:ext>
          </a:extLst>
        </xdr:cNvPr>
        <xdr:cNvSpPr txBox="1"/>
      </xdr:nvSpPr>
      <xdr:spPr>
        <a:xfrm>
          <a:off x="47625" y="8122662"/>
          <a:ext cx="72536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68872</xdr:colOff>
      <xdr:row>40</xdr:row>
      <xdr:rowOff>101483</xdr:rowOff>
    </xdr:from>
    <xdr:to>
      <xdr:col>1</xdr:col>
      <xdr:colOff>40298</xdr:colOff>
      <xdr:row>44</xdr:row>
      <xdr:rowOff>12392</xdr:rowOff>
    </xdr:to>
    <xdr:sp macro="" textlink="">
      <xdr:nvSpPr>
        <xdr:cNvPr id="23" name="Rectángulo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5C4EF3-11A1-4197-8C72-1CED0BF494A0}"/>
            </a:ext>
          </a:extLst>
        </xdr:cNvPr>
        <xdr:cNvSpPr/>
      </xdr:nvSpPr>
      <xdr:spPr>
        <a:xfrm>
          <a:off x="68872" y="7721483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374319</xdr:colOff>
      <xdr:row>40</xdr:row>
      <xdr:rowOff>160851</xdr:rowOff>
    </xdr:from>
    <xdr:to>
      <xdr:col>1</xdr:col>
      <xdr:colOff>734319</xdr:colOff>
      <xdr:row>42</xdr:row>
      <xdr:rowOff>139851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2BF3EEF-A676-4C13-882D-7CC52379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319" y="7780851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90456</xdr:colOff>
      <xdr:row>42</xdr:row>
      <xdr:rowOff>127562</xdr:rowOff>
    </xdr:from>
    <xdr:to>
      <xdr:col>2</xdr:col>
      <xdr:colOff>269544</xdr:colOff>
      <xdr:row>44</xdr:row>
      <xdr:rowOff>84464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8514380B-27E7-4180-B1C2-B02059E4017A}"/>
            </a:ext>
          </a:extLst>
        </xdr:cNvPr>
        <xdr:cNvSpPr txBox="1"/>
      </xdr:nvSpPr>
      <xdr:spPr>
        <a:xfrm>
          <a:off x="852456" y="8128562"/>
          <a:ext cx="941088" cy="337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5</xdr:col>
      <xdr:colOff>652097</xdr:colOff>
      <xdr:row>40</xdr:row>
      <xdr:rowOff>175059</xdr:rowOff>
    </xdr:from>
    <xdr:to>
      <xdr:col>6</xdr:col>
      <xdr:colOff>252047</xdr:colOff>
      <xdr:row>42</xdr:row>
      <xdr:rowOff>156009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0801BBB-7F8D-4EDC-9EE3-AF5EB2B99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097" y="7795059"/>
          <a:ext cx="361950" cy="361950"/>
        </a:xfrm>
        <a:prstGeom prst="rect">
          <a:avLst/>
        </a:prstGeom>
      </xdr:spPr>
    </xdr:pic>
    <xdr:clientData/>
  </xdr:twoCellAnchor>
  <xdr:twoCellAnchor>
    <xdr:from>
      <xdr:col>3</xdr:col>
      <xdr:colOff>516544</xdr:colOff>
      <xdr:row>42</xdr:row>
      <xdr:rowOff>82737</xdr:rowOff>
    </xdr:from>
    <xdr:to>
      <xdr:col>5</xdr:col>
      <xdr:colOff>160454</xdr:colOff>
      <xdr:row>44</xdr:row>
      <xdr:rowOff>8002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40CAA638-74BF-4052-A074-E909D38BA59B}"/>
            </a:ext>
          </a:extLst>
        </xdr:cNvPr>
        <xdr:cNvSpPr txBox="1"/>
      </xdr:nvSpPr>
      <xdr:spPr>
        <a:xfrm>
          <a:off x="2802544" y="8083737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125473</xdr:colOff>
      <xdr:row>40</xdr:row>
      <xdr:rowOff>156740</xdr:rowOff>
    </xdr:from>
    <xdr:to>
      <xdr:col>4</xdr:col>
      <xdr:colOff>442541</xdr:colOff>
      <xdr:row>42</xdr:row>
      <xdr:rowOff>101738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CE781A9D-9B5B-4DCA-887C-27F52203C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73473" y="7776740"/>
          <a:ext cx="317068" cy="325998"/>
        </a:xfrm>
        <a:prstGeom prst="rect">
          <a:avLst/>
        </a:prstGeom>
      </xdr:spPr>
    </xdr:pic>
    <xdr:clientData/>
  </xdr:twoCellAnchor>
  <xdr:twoCellAnchor>
    <xdr:from>
      <xdr:col>3</xdr:col>
      <xdr:colOff>611793</xdr:colOff>
      <xdr:row>40</xdr:row>
      <xdr:rowOff>167464</xdr:rowOff>
    </xdr:from>
    <xdr:to>
      <xdr:col>5</xdr:col>
      <xdr:colOff>56011</xdr:colOff>
      <xdr:row>43</xdr:row>
      <xdr:rowOff>165845</xdr:rowOff>
    </xdr:to>
    <xdr:sp macro="" textlink="">
      <xdr:nvSpPr>
        <xdr:cNvPr id="31" name="Rectángulo 3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EB75830-E618-4357-AF5D-36C7C99A6B4B}"/>
            </a:ext>
          </a:extLst>
        </xdr:cNvPr>
        <xdr:cNvSpPr/>
      </xdr:nvSpPr>
      <xdr:spPr>
        <a:xfrm>
          <a:off x="2897793" y="7787464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277762</xdr:colOff>
      <xdr:row>42</xdr:row>
      <xdr:rowOff>115477</xdr:rowOff>
    </xdr:from>
    <xdr:to>
      <xdr:col>3</xdr:col>
      <xdr:colOff>458737</xdr:colOff>
      <xdr:row>44</xdr:row>
      <xdr:rowOff>53235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4BE24B43-E181-4E9D-91A9-0600D5616BD7}"/>
            </a:ext>
          </a:extLst>
        </xdr:cNvPr>
        <xdr:cNvSpPr txBox="1"/>
      </xdr:nvSpPr>
      <xdr:spPr>
        <a:xfrm>
          <a:off x="1801762" y="8116477"/>
          <a:ext cx="94297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2</xdr:col>
      <xdr:colOff>364129</xdr:colOff>
      <xdr:row>40</xdr:row>
      <xdr:rowOff>76200</xdr:rowOff>
    </xdr:from>
    <xdr:to>
      <xdr:col>3</xdr:col>
      <xdr:colOff>335555</xdr:colOff>
      <xdr:row>43</xdr:row>
      <xdr:rowOff>177609</xdr:rowOff>
    </xdr:to>
    <xdr:sp macro="" textlink="">
      <xdr:nvSpPr>
        <xdr:cNvPr id="39" name="Rectángulo 3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8D9F9CC-BE84-48E8-93BE-2F38574C22D6}"/>
            </a:ext>
          </a:extLst>
        </xdr:cNvPr>
        <xdr:cNvSpPr/>
      </xdr:nvSpPr>
      <xdr:spPr>
        <a:xfrm>
          <a:off x="1888129" y="7696200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193060</xdr:colOff>
      <xdr:row>40</xdr:row>
      <xdr:rowOff>97639</xdr:rowOff>
    </xdr:from>
    <xdr:to>
      <xdr:col>2</xdr:col>
      <xdr:colOff>164486</xdr:colOff>
      <xdr:row>44</xdr:row>
      <xdr:rowOff>8548</xdr:rowOff>
    </xdr:to>
    <xdr:sp macro="" textlink="">
      <xdr:nvSpPr>
        <xdr:cNvPr id="40" name="Rectángulo 3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5168A29-4919-4B19-9D14-E4B91CA7A069}"/>
            </a:ext>
          </a:extLst>
        </xdr:cNvPr>
        <xdr:cNvSpPr/>
      </xdr:nvSpPr>
      <xdr:spPr>
        <a:xfrm>
          <a:off x="955060" y="7717639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128221</xdr:colOff>
      <xdr:row>42</xdr:row>
      <xdr:rowOff>73212</xdr:rowOff>
    </xdr:from>
    <xdr:to>
      <xdr:col>7</xdr:col>
      <xdr:colOff>62279</xdr:colOff>
      <xdr:row>43</xdr:row>
      <xdr:rowOff>188977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FAA67F37-AEB3-4493-B7D0-D124FD3BEFCC}"/>
            </a:ext>
          </a:extLst>
        </xdr:cNvPr>
        <xdr:cNvSpPr txBox="1"/>
      </xdr:nvSpPr>
      <xdr:spPr>
        <a:xfrm>
          <a:off x="3938221" y="8074212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121424</xdr:colOff>
      <xdr:row>0</xdr:row>
      <xdr:rowOff>133350</xdr:rowOff>
    </xdr:from>
    <xdr:to>
      <xdr:col>1</xdr:col>
      <xdr:colOff>232720</xdr:colOff>
      <xdr:row>4</xdr:row>
      <xdr:rowOff>9526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FA32F32-1D76-27CC-9279-046739EFF1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24" r="-2462"/>
        <a:stretch/>
      </xdr:blipFill>
      <xdr:spPr>
        <a:xfrm>
          <a:off x="121424" y="133350"/>
          <a:ext cx="873296" cy="638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4076</xdr:colOff>
      <xdr:row>17</xdr:row>
      <xdr:rowOff>200025</xdr:rowOff>
    </xdr:from>
    <xdr:to>
      <xdr:col>10</xdr:col>
      <xdr:colOff>722292</xdr:colOff>
      <xdr:row>27</xdr:row>
      <xdr:rowOff>157829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A6D8EEE-30BE-4375-BCCB-0E1185F78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804176</xdr:colOff>
      <xdr:row>50</xdr:row>
      <xdr:rowOff>19050</xdr:rowOff>
    </xdr:from>
    <xdr:to>
      <xdr:col>8</xdr:col>
      <xdr:colOff>969942</xdr:colOff>
      <xdr:row>59</xdr:row>
      <xdr:rowOff>186404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1E43324-1B09-4200-B81F-7A4578334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544200</xdr:colOff>
      <xdr:row>1</xdr:row>
      <xdr:rowOff>84825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625965-EF06-4813-BE02-DD718CE1BA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24" r="-2462"/>
        <a:stretch/>
      </xdr:blipFill>
      <xdr:spPr>
        <a:xfrm>
          <a:off x="76200" y="57150"/>
          <a:ext cx="468000" cy="34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76200</xdr:rowOff>
    </xdr:from>
    <xdr:to>
      <xdr:col>2</xdr:col>
      <xdr:colOff>1009650</xdr:colOff>
      <xdr:row>36</xdr:row>
      <xdr:rowOff>257175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896678D0-9631-4129-8833-FE12DF87DEC7}"/>
            </a:ext>
          </a:extLst>
        </xdr:cNvPr>
        <xdr:cNvSpPr txBox="1">
          <a:spLocks noChangeArrowheads="1"/>
        </xdr:cNvSpPr>
      </xdr:nvSpPr>
      <xdr:spPr bwMode="auto">
        <a:xfrm>
          <a:off x="3200400" y="7000875"/>
          <a:ext cx="1733550" cy="952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que se llama "Actual" no la modifiques, se actualiza automáticamente con los datos que anotaste en la hoja "Ejemplo"</a:t>
          </a:r>
          <a:endParaRPr lang="es-MX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190501</xdr:colOff>
      <xdr:row>32</xdr:row>
      <xdr:rowOff>133350</xdr:rowOff>
    </xdr:from>
    <xdr:to>
      <xdr:col>5</xdr:col>
      <xdr:colOff>638175</xdr:colOff>
      <xdr:row>37</xdr:row>
      <xdr:rowOff>38100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068300F3-EC76-4876-B938-2C780DD93EC7}"/>
            </a:ext>
          </a:extLst>
        </xdr:cNvPr>
        <xdr:cNvSpPr txBox="1">
          <a:spLocks noChangeArrowheads="1"/>
        </xdr:cNvSpPr>
      </xdr:nvSpPr>
      <xdr:spPr bwMode="auto">
        <a:xfrm>
          <a:off x="5172076" y="7058025"/>
          <a:ext cx="2371724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que se llama "Modificación" es para aquellos cambios o inversiones que harás en tu negocio, los cuales van a modificar el número de ventas que debes hacer diariamente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609600</xdr:colOff>
      <xdr:row>32</xdr:row>
      <xdr:rowOff>161925</xdr:rowOff>
    </xdr:from>
    <xdr:to>
      <xdr:col>9</xdr:col>
      <xdr:colOff>28574</xdr:colOff>
      <xdr:row>37</xdr:row>
      <xdr:rowOff>66675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C74E7255-72E3-4240-8257-0F05D39F3240}"/>
            </a:ext>
          </a:extLst>
        </xdr:cNvPr>
        <xdr:cNvSpPr txBox="1">
          <a:spLocks noChangeArrowheads="1"/>
        </xdr:cNvSpPr>
      </xdr:nvSpPr>
      <xdr:spPr bwMode="auto">
        <a:xfrm>
          <a:off x="8629650" y="7086600"/>
          <a:ext cx="2781299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"Sueldo actual" no la modifiques, se actualiza con los datos que anotaste en la hoja "Ejemplo". Captura en la columna "Nuevo Sueldo" las nuevas contrataciones o la modificación en su salario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861326</xdr:colOff>
      <xdr:row>20</xdr:row>
      <xdr:rowOff>161925</xdr:rowOff>
    </xdr:from>
    <xdr:to>
      <xdr:col>10</xdr:col>
      <xdr:colOff>693717</xdr:colOff>
      <xdr:row>30</xdr:row>
      <xdr:rowOff>176879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F343B1-8DFD-4ED6-BA69-C6E32D945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544200</xdr:colOff>
      <xdr:row>1</xdr:row>
      <xdr:rowOff>84825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B00CA2-32F4-4F19-910F-F43395E2F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24" r="-2462"/>
        <a:stretch/>
      </xdr:blipFill>
      <xdr:spPr>
        <a:xfrm>
          <a:off x="76200" y="57150"/>
          <a:ext cx="468000" cy="34200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0</xdr:row>
      <xdr:rowOff>38100</xdr:rowOff>
    </xdr:from>
    <xdr:to>
      <xdr:col>2</xdr:col>
      <xdr:colOff>914400</xdr:colOff>
      <xdr:row>3</xdr:row>
      <xdr:rowOff>238125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D24A19C5-693F-3DFF-FF1F-70021D35DFFF}"/>
            </a:ext>
          </a:extLst>
        </xdr:cNvPr>
        <xdr:cNvSpPr txBox="1">
          <a:spLocks noChangeArrowheads="1"/>
        </xdr:cNvSpPr>
      </xdr:nvSpPr>
      <xdr:spPr bwMode="auto">
        <a:xfrm>
          <a:off x="3105150" y="38100"/>
          <a:ext cx="1733550" cy="952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que se llama "Actual" no la modifiques, se actualiza automáticamente con los datos que anotaste en la hoja "Ejemplo"</a:t>
          </a:r>
          <a:endParaRPr lang="es-MX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542925</xdr:colOff>
      <xdr:row>3</xdr:row>
      <xdr:rowOff>247650</xdr:rowOff>
    </xdr:from>
    <xdr:to>
      <xdr:col>1</xdr:col>
      <xdr:colOff>542925</xdr:colOff>
      <xdr:row>4</xdr:row>
      <xdr:rowOff>180975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71D5767F-0CF8-736F-6EAD-6F8108D0377D}"/>
            </a:ext>
          </a:extLst>
        </xdr:cNvPr>
        <xdr:cNvCxnSpPr/>
      </xdr:nvCxnSpPr>
      <xdr:spPr>
        <a:xfrm>
          <a:off x="3552825" y="1000125"/>
          <a:ext cx="0" cy="26670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95251</xdr:colOff>
      <xdr:row>0</xdr:row>
      <xdr:rowOff>95250</xdr:rowOff>
    </xdr:from>
    <xdr:to>
      <xdr:col>5</xdr:col>
      <xdr:colOff>542925</xdr:colOff>
      <xdr:row>4</xdr:row>
      <xdr:rowOff>19050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777E5B8-2168-49CC-8C48-64B836CE520B}"/>
            </a:ext>
          </a:extLst>
        </xdr:cNvPr>
        <xdr:cNvSpPr txBox="1">
          <a:spLocks noChangeArrowheads="1"/>
        </xdr:cNvSpPr>
      </xdr:nvSpPr>
      <xdr:spPr bwMode="auto">
        <a:xfrm>
          <a:off x="5076826" y="95250"/>
          <a:ext cx="2371724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que se llama "Modificación" es para aquellos cambios o inversiones que harás en tu negocio, los cuales van a modificar el número de ventas que debes hacer diariamente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1000125</xdr:colOff>
      <xdr:row>3</xdr:row>
      <xdr:rowOff>323850</xdr:rowOff>
    </xdr:from>
    <xdr:to>
      <xdr:col>3</xdr:col>
      <xdr:colOff>333375</xdr:colOff>
      <xdr:row>5</xdr:row>
      <xdr:rowOff>38100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EFECA69C-6FE6-4605-AB21-660C362394B3}"/>
            </a:ext>
          </a:extLst>
        </xdr:cNvPr>
        <xdr:cNvCxnSpPr/>
      </xdr:nvCxnSpPr>
      <xdr:spPr>
        <a:xfrm flipH="1">
          <a:off x="4924425" y="1076325"/>
          <a:ext cx="39052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0</xdr:row>
      <xdr:rowOff>123825</xdr:rowOff>
    </xdr:from>
    <xdr:to>
      <xdr:col>8</xdr:col>
      <xdr:colOff>923924</xdr:colOff>
      <xdr:row>4</xdr:row>
      <xdr:rowOff>47625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DD8C48B3-99D5-49DD-B6D4-61937959698C}"/>
            </a:ext>
          </a:extLst>
        </xdr:cNvPr>
        <xdr:cNvSpPr txBox="1">
          <a:spLocks noChangeArrowheads="1"/>
        </xdr:cNvSpPr>
      </xdr:nvSpPr>
      <xdr:spPr bwMode="auto">
        <a:xfrm>
          <a:off x="8534400" y="123825"/>
          <a:ext cx="2781299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s-MX" sz="1100" b="1" i="0" baseline="0">
              <a:effectLst/>
              <a:latin typeface="+mn-lt"/>
              <a:ea typeface="+mn-ea"/>
              <a:cs typeface="+mn-cs"/>
            </a:rPr>
            <a:t>La columna "Sueldo actual" no la modifiques, se actualiza con los datos que anotaste en la hoja "Ejemplo". Captura en la columna "Nuevo Sueldo" las nuevas contrataciones o la modificación en su salario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1009650</xdr:colOff>
      <xdr:row>3</xdr:row>
      <xdr:rowOff>304800</xdr:rowOff>
    </xdr:from>
    <xdr:to>
      <xdr:col>7</xdr:col>
      <xdr:colOff>123825</xdr:colOff>
      <xdr:row>5</xdr:row>
      <xdr:rowOff>19050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840B6467-91E4-4785-AED8-A2EA3FF9C991}"/>
            </a:ext>
          </a:extLst>
        </xdr:cNvPr>
        <xdr:cNvCxnSpPr/>
      </xdr:nvCxnSpPr>
      <xdr:spPr>
        <a:xfrm flipH="1">
          <a:off x="9029700" y="1057275"/>
          <a:ext cx="39052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666750</xdr:colOff>
      <xdr:row>3</xdr:row>
      <xdr:rowOff>314325</xdr:rowOff>
    </xdr:from>
    <xdr:to>
      <xdr:col>7</xdr:col>
      <xdr:colOff>1000125</xdr:colOff>
      <xdr:row>5</xdr:row>
      <xdr:rowOff>28575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4C180E0E-EE02-4F62-8D63-D1FC9680B3CE}"/>
            </a:ext>
          </a:extLst>
        </xdr:cNvPr>
        <xdr:cNvCxnSpPr/>
      </xdr:nvCxnSpPr>
      <xdr:spPr>
        <a:xfrm>
          <a:off x="9963150" y="1066800"/>
          <a:ext cx="33337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880376</xdr:colOff>
      <xdr:row>53</xdr:row>
      <xdr:rowOff>161925</xdr:rowOff>
    </xdr:from>
    <xdr:to>
      <xdr:col>10</xdr:col>
      <xdr:colOff>712767</xdr:colOff>
      <xdr:row>63</xdr:row>
      <xdr:rowOff>176879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D6BD2D6-CC11-4DB4-9C75-88E4A1C81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542925</xdr:colOff>
      <xdr:row>36</xdr:row>
      <xdr:rowOff>247650</xdr:rowOff>
    </xdr:from>
    <xdr:to>
      <xdr:col>1</xdr:col>
      <xdr:colOff>542925</xdr:colOff>
      <xdr:row>37</xdr:row>
      <xdr:rowOff>180975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8803DE48-2470-4B4A-9DE6-1A4A62D32B9C}"/>
            </a:ext>
          </a:extLst>
        </xdr:cNvPr>
        <xdr:cNvCxnSpPr/>
      </xdr:nvCxnSpPr>
      <xdr:spPr>
        <a:xfrm>
          <a:off x="3552825" y="1000125"/>
          <a:ext cx="0" cy="26670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36</xdr:row>
      <xdr:rowOff>323850</xdr:rowOff>
    </xdr:from>
    <xdr:to>
      <xdr:col>3</xdr:col>
      <xdr:colOff>333375</xdr:colOff>
      <xdr:row>38</xdr:row>
      <xdr:rowOff>38100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0E01B83A-C69D-4505-9549-4B1C70CE9FAF}"/>
            </a:ext>
          </a:extLst>
        </xdr:cNvPr>
        <xdr:cNvCxnSpPr/>
      </xdr:nvCxnSpPr>
      <xdr:spPr>
        <a:xfrm flipH="1">
          <a:off x="4924425" y="1076325"/>
          <a:ext cx="39052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1009650</xdr:colOff>
      <xdr:row>36</xdr:row>
      <xdr:rowOff>304800</xdr:rowOff>
    </xdr:from>
    <xdr:to>
      <xdr:col>7</xdr:col>
      <xdr:colOff>123825</xdr:colOff>
      <xdr:row>38</xdr:row>
      <xdr:rowOff>19050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D29E033D-BECF-4120-97AD-A3086C89E557}"/>
            </a:ext>
          </a:extLst>
        </xdr:cNvPr>
        <xdr:cNvCxnSpPr/>
      </xdr:nvCxnSpPr>
      <xdr:spPr>
        <a:xfrm flipH="1">
          <a:off x="9029700" y="1057275"/>
          <a:ext cx="39052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666750</xdr:colOff>
      <xdr:row>36</xdr:row>
      <xdr:rowOff>314325</xdr:rowOff>
    </xdr:from>
    <xdr:to>
      <xdr:col>7</xdr:col>
      <xdr:colOff>1000125</xdr:colOff>
      <xdr:row>38</xdr:row>
      <xdr:rowOff>28575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B8509BE8-739B-41C1-97EF-4133CE7DDF07}"/>
            </a:ext>
          </a:extLst>
        </xdr:cNvPr>
        <xdr:cNvCxnSpPr/>
      </xdr:nvCxnSpPr>
      <xdr:spPr>
        <a:xfrm>
          <a:off x="9963150" y="1066800"/>
          <a:ext cx="333375" cy="24765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39997558519241921"/>
  </sheetPr>
  <dimension ref="A1:G46"/>
  <sheetViews>
    <sheetView zoomScaleNormal="100" workbookViewId="0">
      <selection activeCell="J10" sqref="J10"/>
    </sheetView>
  </sheetViews>
  <sheetFormatPr baseColWidth="10" defaultRowHeight="15" x14ac:dyDescent="0.25"/>
  <cols>
    <col min="7" max="7" width="11.42578125" customWidth="1"/>
  </cols>
  <sheetData>
    <row r="1" spans="1:7" x14ac:dyDescent="0.25">
      <c r="A1" s="2"/>
      <c r="B1" s="2"/>
      <c r="C1" s="2"/>
      <c r="D1" s="2"/>
      <c r="E1" s="2"/>
      <c r="F1" s="2"/>
      <c r="G1" s="3"/>
    </row>
    <row r="2" spans="1:7" x14ac:dyDescent="0.25">
      <c r="A2" s="2"/>
      <c r="B2" s="2"/>
      <c r="C2" s="2"/>
      <c r="D2" s="2"/>
      <c r="E2" s="2"/>
      <c r="F2" s="2"/>
      <c r="G2" s="3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ht="15" customHeight="1" x14ac:dyDescent="0.25">
      <c r="A29" s="3"/>
      <c r="B29" s="3"/>
      <c r="C29" s="3"/>
      <c r="D29" s="3"/>
      <c r="E29" s="3"/>
      <c r="F29" s="3"/>
      <c r="G29" s="3"/>
    </row>
    <row r="30" spans="1:7" ht="15" customHeight="1" x14ac:dyDescent="0.25">
      <c r="A30" s="3"/>
      <c r="B30" s="3"/>
      <c r="C30" s="3"/>
      <c r="D30" s="3"/>
      <c r="E30" s="3"/>
      <c r="F30" s="3"/>
      <c r="G30" s="3"/>
    </row>
    <row r="31" spans="1:7" ht="15" customHeight="1" x14ac:dyDescent="0.25">
      <c r="A31" s="3"/>
      <c r="B31" s="3"/>
      <c r="C31" s="3"/>
      <c r="D31" s="3"/>
      <c r="E31" s="3"/>
      <c r="F31" s="3"/>
      <c r="G31" s="3"/>
    </row>
    <row r="32" spans="1:7" ht="15" customHeight="1" x14ac:dyDescent="0.25">
      <c r="A32" s="3"/>
      <c r="B32" s="3"/>
      <c r="C32" s="3"/>
      <c r="D32" s="3"/>
      <c r="E32" s="3"/>
      <c r="F32" s="3"/>
      <c r="G32" s="3"/>
    </row>
    <row r="33" spans="1:7" ht="15" customHeight="1" x14ac:dyDescent="0.25">
      <c r="A33" s="3"/>
      <c r="B33" s="3"/>
      <c r="C33" s="3"/>
      <c r="D33" s="3"/>
      <c r="E33" s="3"/>
      <c r="F33" s="3"/>
      <c r="G33" s="3"/>
    </row>
    <row r="34" spans="1:7" ht="15" customHeight="1" x14ac:dyDescent="0.25">
      <c r="A34" s="3"/>
      <c r="B34" s="3"/>
      <c r="C34" s="3"/>
      <c r="D34" s="3"/>
      <c r="E34" s="3"/>
      <c r="F34" s="3"/>
      <c r="G34" s="3"/>
    </row>
    <row r="35" spans="1:7" ht="15" customHeight="1" x14ac:dyDescent="0.25">
      <c r="A35" s="3"/>
      <c r="B35" s="3"/>
      <c r="C35" s="3"/>
      <c r="D35" s="3"/>
      <c r="E35" s="3"/>
      <c r="F35" s="3"/>
      <c r="G35" s="3"/>
    </row>
    <row r="36" spans="1:7" ht="15" customHeight="1" x14ac:dyDescent="0.25">
      <c r="A36" s="3"/>
      <c r="B36" s="3"/>
      <c r="C36" s="3"/>
      <c r="D36" s="3"/>
      <c r="E36" s="3"/>
      <c r="F36" s="3"/>
      <c r="G36" s="3"/>
    </row>
    <row r="37" spans="1:7" ht="15" customHeight="1" x14ac:dyDescent="0.25">
      <c r="A37" s="3"/>
      <c r="B37" s="3"/>
      <c r="C37" s="3"/>
      <c r="D37" s="3"/>
      <c r="E37" s="3"/>
      <c r="F37" s="3"/>
      <c r="G37" s="3"/>
    </row>
    <row r="38" spans="1:7" ht="15" customHeight="1" x14ac:dyDescent="0.25">
      <c r="A38" s="3"/>
      <c r="B38" s="3"/>
      <c r="C38" s="3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3"/>
      <c r="F39" s="3"/>
      <c r="G39" s="3"/>
    </row>
    <row r="40" spans="1:7" ht="15" customHeight="1" x14ac:dyDescent="0.25">
      <c r="A40" s="3"/>
      <c r="B40" s="3"/>
      <c r="C40" s="3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3"/>
      <c r="F41" s="3"/>
      <c r="G41" s="3"/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ht="15" customHeight="1" x14ac:dyDescent="0.25">
      <c r="A43" s="3"/>
      <c r="B43" s="3"/>
      <c r="C43" s="3"/>
      <c r="D43" s="3"/>
      <c r="E43" s="3"/>
      <c r="F43" s="3"/>
      <c r="G43" s="3"/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3"/>
      <c r="F45" s="3"/>
      <c r="G45" s="3"/>
    </row>
    <row r="46" spans="1:7" ht="15" customHeight="1" x14ac:dyDescent="0.25">
      <c r="A46" s="3"/>
      <c r="B46" s="3"/>
      <c r="C46" s="3"/>
      <c r="D46" s="3"/>
      <c r="E46" s="3"/>
      <c r="F46" s="3"/>
      <c r="G46" s="3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718F-8B28-4B32-86B5-E61E878A93F1}">
  <sheetPr>
    <tabColor rgb="FF1F7B70"/>
  </sheetPr>
  <dimension ref="A1:M61"/>
  <sheetViews>
    <sheetView showGridLines="0" topLeftCell="A13" zoomScaleNormal="100" workbookViewId="0">
      <selection activeCell="B25" sqref="B25"/>
    </sheetView>
  </sheetViews>
  <sheetFormatPr baseColWidth="10" defaultRowHeight="15" x14ac:dyDescent="0.25"/>
  <cols>
    <col min="1" max="1" width="45.140625" bestFit="1" customWidth="1"/>
    <col min="2" max="2" width="13.7109375" bestFit="1" customWidth="1"/>
    <col min="3" max="3" width="12.28515625" customWidth="1"/>
    <col min="4" max="4" width="15.5703125" bestFit="1" customWidth="1"/>
    <col min="5" max="5" width="13.28515625" customWidth="1"/>
    <col min="6" max="6" width="16.7109375" customWidth="1"/>
    <col min="7" max="7" width="19.140625" customWidth="1"/>
    <col min="8" max="8" width="13.7109375" customWidth="1"/>
    <col min="9" max="9" width="14.85546875" customWidth="1"/>
    <col min="10" max="10" width="13.7109375" customWidth="1"/>
    <col min="11" max="11" width="13.5703125" bestFit="1" customWidth="1"/>
    <col min="12" max="12" width="14.42578125" customWidth="1"/>
    <col min="13" max="13" width="13.140625" customWidth="1"/>
  </cols>
  <sheetData>
    <row r="1" spans="1:13" ht="24.75" customHeight="1" x14ac:dyDescent="0.35">
      <c r="A1" s="81" t="s">
        <v>6</v>
      </c>
      <c r="B1" s="82"/>
      <c r="C1" s="83"/>
      <c r="D1" s="83"/>
      <c r="E1" s="83"/>
      <c r="F1" s="82"/>
      <c r="G1" s="82"/>
      <c r="H1" s="82"/>
      <c r="I1" s="82"/>
      <c r="J1" s="9"/>
      <c r="K1" s="10"/>
    </row>
    <row r="2" spans="1:13" ht="19.5" customHeight="1" thickBot="1" x14ac:dyDescent="0.3">
      <c r="A2" s="84" t="s">
        <v>37</v>
      </c>
      <c r="B2" s="85"/>
      <c r="C2" s="85"/>
      <c r="D2" s="85"/>
      <c r="E2" s="85"/>
      <c r="F2" s="85"/>
      <c r="G2" s="85"/>
      <c r="H2" s="85"/>
      <c r="I2" s="85"/>
      <c r="J2" s="9"/>
      <c r="K2" s="10"/>
    </row>
    <row r="3" spans="1:13" x14ac:dyDescent="0.25">
      <c r="I3" s="11"/>
      <c r="J3" s="12"/>
    </row>
    <row r="4" spans="1:13" ht="26.25" customHeight="1" x14ac:dyDescent="0.25">
      <c r="A4" s="80" t="s">
        <v>38</v>
      </c>
      <c r="I4" s="11"/>
      <c r="J4" s="12"/>
    </row>
    <row r="5" spans="1:13" ht="15.75" thickBot="1" x14ac:dyDescent="0.3"/>
    <row r="6" spans="1:13" ht="19.5" thickBot="1" x14ac:dyDescent="0.3">
      <c r="A6" s="77" t="s">
        <v>12</v>
      </c>
      <c r="B6" s="79"/>
      <c r="F6" s="68" t="s">
        <v>17</v>
      </c>
      <c r="G6" s="69"/>
      <c r="H6" s="16"/>
    </row>
    <row r="7" spans="1:13" ht="16.5" customHeight="1" x14ac:dyDescent="0.25">
      <c r="A7" s="40" t="s">
        <v>18</v>
      </c>
      <c r="B7" s="47">
        <v>450</v>
      </c>
      <c r="F7" s="64">
        <v>12500</v>
      </c>
      <c r="G7" s="65" t="s">
        <v>21</v>
      </c>
      <c r="H7" s="16" t="s">
        <v>35</v>
      </c>
    </row>
    <row r="8" spans="1:13" ht="16.5" customHeight="1" thickBot="1" x14ac:dyDescent="0.3">
      <c r="A8" s="41" t="s">
        <v>42</v>
      </c>
      <c r="B8" s="48">
        <v>74.7</v>
      </c>
      <c r="F8" s="26">
        <v>9200</v>
      </c>
      <c r="G8" s="27" t="s">
        <v>40</v>
      </c>
      <c r="H8" s="16" t="s">
        <v>36</v>
      </c>
    </row>
    <row r="9" spans="1:13" ht="16.5" customHeight="1" x14ac:dyDescent="0.25">
      <c r="A9" s="39" t="s">
        <v>1</v>
      </c>
      <c r="B9" s="45">
        <f>B7-B8</f>
        <v>375.3</v>
      </c>
      <c r="F9" s="26">
        <v>9200</v>
      </c>
      <c r="G9" s="27" t="s">
        <v>41</v>
      </c>
      <c r="H9" s="16"/>
    </row>
    <row r="10" spans="1:13" ht="18.75" customHeight="1" thickBot="1" x14ac:dyDescent="0.3">
      <c r="A10" s="13"/>
      <c r="B10" s="8"/>
      <c r="F10" s="26"/>
      <c r="G10" s="27"/>
      <c r="H10" s="16"/>
    </row>
    <row r="11" spans="1:13" ht="19.5" thickBot="1" x14ac:dyDescent="0.3">
      <c r="A11" s="77" t="s">
        <v>16</v>
      </c>
      <c r="B11" s="78"/>
      <c r="C11" s="1"/>
      <c r="D11" s="1"/>
      <c r="E11" s="1"/>
      <c r="F11" s="56">
        <f>SUM(F7:F10)</f>
        <v>30900</v>
      </c>
      <c r="G11" s="57"/>
      <c r="H11" s="16"/>
    </row>
    <row r="12" spans="1:13" ht="16.5" customHeight="1" x14ac:dyDescent="0.25">
      <c r="A12" s="35" t="s">
        <v>7</v>
      </c>
      <c r="B12" s="42">
        <f>F11</f>
        <v>30900</v>
      </c>
      <c r="C12" s="14"/>
      <c r="D12" s="14"/>
      <c r="E12" s="14"/>
      <c r="K12" s="16"/>
      <c r="M12" s="19"/>
    </row>
    <row r="13" spans="1:13" ht="16.5" customHeight="1" thickBot="1" x14ac:dyDescent="0.3">
      <c r="A13" s="35" t="s">
        <v>2</v>
      </c>
      <c r="B13" s="42">
        <v>7000</v>
      </c>
      <c r="C13" s="14"/>
      <c r="D13" s="14"/>
      <c r="E13" s="14"/>
    </row>
    <row r="14" spans="1:13" ht="16.5" customHeight="1" x14ac:dyDescent="0.25">
      <c r="A14" s="36" t="s">
        <v>8</v>
      </c>
      <c r="B14" s="43">
        <v>1120</v>
      </c>
      <c r="C14" s="14"/>
      <c r="D14" s="14"/>
      <c r="E14" s="14"/>
      <c r="F14" s="70" t="s">
        <v>24</v>
      </c>
      <c r="G14" s="71" t="s">
        <v>28</v>
      </c>
      <c r="H14" s="71" t="s">
        <v>29</v>
      </c>
      <c r="I14" s="71" t="s">
        <v>4</v>
      </c>
      <c r="J14" s="71" t="s">
        <v>5</v>
      </c>
      <c r="K14" s="72" t="s">
        <v>33</v>
      </c>
    </row>
    <row r="15" spans="1:13" ht="16.5" customHeight="1" x14ac:dyDescent="0.25">
      <c r="A15" s="36" t="s">
        <v>0</v>
      </c>
      <c r="B15" s="43">
        <v>650</v>
      </c>
      <c r="C15" s="14"/>
      <c r="D15" s="14"/>
      <c r="E15" s="14"/>
      <c r="F15" s="50" t="s">
        <v>25</v>
      </c>
      <c r="G15" s="53">
        <f>B25</f>
        <v>4.9620909333139549</v>
      </c>
      <c r="H15" s="53">
        <f>ROUNDUP(G15,0)</f>
        <v>5</v>
      </c>
      <c r="I15" s="20">
        <f>H15*$B$7</f>
        <v>2250</v>
      </c>
      <c r="J15" s="20">
        <f>H15*$B$8</f>
        <v>373.5</v>
      </c>
      <c r="K15" s="21">
        <f>$B$9*H15</f>
        <v>1876.5</v>
      </c>
    </row>
    <row r="16" spans="1:13" ht="16.5" customHeight="1" x14ac:dyDescent="0.25">
      <c r="A16" s="36" t="s">
        <v>3</v>
      </c>
      <c r="B16" s="43" t="s">
        <v>13</v>
      </c>
      <c r="C16" s="14"/>
      <c r="D16" s="14"/>
      <c r="E16" s="14"/>
      <c r="F16" s="51" t="s">
        <v>26</v>
      </c>
      <c r="G16" s="55">
        <f>B26</f>
        <v>4.1986923281887307</v>
      </c>
      <c r="H16" s="55">
        <f>ROUNDUP(G16,0)</f>
        <v>5</v>
      </c>
      <c r="I16" s="24">
        <f>H16*$B$7</f>
        <v>2250</v>
      </c>
      <c r="J16" s="24">
        <f>H16*$B$8</f>
        <v>373.5</v>
      </c>
      <c r="K16" s="25">
        <f>$B$9*H16</f>
        <v>1876.5</v>
      </c>
    </row>
    <row r="17" spans="1:13" ht="16.5" customHeight="1" thickBot="1" x14ac:dyDescent="0.3">
      <c r="A17" s="36" t="s">
        <v>9</v>
      </c>
      <c r="B17" s="43" t="s">
        <v>13</v>
      </c>
      <c r="C17" s="14"/>
      <c r="D17" s="14"/>
      <c r="E17" s="14"/>
      <c r="F17" s="52" t="s">
        <v>27</v>
      </c>
      <c r="G17" s="54">
        <f>B27</f>
        <v>3.6388666844302335</v>
      </c>
      <c r="H17" s="54">
        <f>ROUNDUP(G17,0)</f>
        <v>4</v>
      </c>
      <c r="I17" s="22">
        <f>H17*$B$7</f>
        <v>1800</v>
      </c>
      <c r="J17" s="22">
        <f>H17*$B$8</f>
        <v>298.8</v>
      </c>
      <c r="K17" s="23">
        <f>$B$9*H17</f>
        <v>1501.2</v>
      </c>
    </row>
    <row r="18" spans="1:13" ht="16.5" customHeight="1" x14ac:dyDescent="0.25">
      <c r="A18" s="36" t="s">
        <v>10</v>
      </c>
      <c r="B18" s="43">
        <v>500</v>
      </c>
      <c r="C18" s="14"/>
      <c r="D18" s="14"/>
      <c r="E18" s="14"/>
      <c r="F18" s="33"/>
      <c r="G18" s="33"/>
      <c r="H18" s="33"/>
      <c r="I18" s="33"/>
      <c r="J18" s="33"/>
      <c r="K18" s="33"/>
    </row>
    <row r="19" spans="1:13" ht="16.5" customHeight="1" x14ac:dyDescent="0.25">
      <c r="A19" s="37" t="s">
        <v>11</v>
      </c>
      <c r="B19" s="43" t="s">
        <v>13</v>
      </c>
      <c r="C19" s="14"/>
      <c r="D19" s="14"/>
      <c r="E19" s="14"/>
      <c r="F19" s="33"/>
      <c r="G19" s="33"/>
      <c r="H19" s="33"/>
      <c r="I19" s="33"/>
      <c r="J19" s="33"/>
      <c r="K19" s="33"/>
    </row>
    <row r="20" spans="1:13" ht="16.5" customHeight="1" thickBot="1" x14ac:dyDescent="0.3">
      <c r="A20" s="38" t="s">
        <v>34</v>
      </c>
      <c r="B20" s="44">
        <v>800</v>
      </c>
      <c r="C20" s="15"/>
      <c r="D20" s="15"/>
      <c r="E20" s="15"/>
      <c r="J20" s="4"/>
      <c r="K20" s="6"/>
      <c r="M20" s="17"/>
    </row>
    <row r="21" spans="1:13" ht="16.5" customHeight="1" x14ac:dyDescent="0.25">
      <c r="A21" s="39" t="s">
        <v>14</v>
      </c>
      <c r="B21" s="45">
        <f>SUM(B12:B20)</f>
        <v>40970</v>
      </c>
      <c r="C21" s="6"/>
      <c r="D21" s="6"/>
      <c r="E21" s="6"/>
      <c r="J21" s="4"/>
      <c r="K21" s="6"/>
      <c r="M21" s="7"/>
    </row>
    <row r="22" spans="1:13" ht="15.75" thickBot="1" x14ac:dyDescent="0.3">
      <c r="A22" s="5"/>
      <c r="B22" s="6"/>
      <c r="C22" s="6"/>
      <c r="D22" s="6"/>
      <c r="E22" s="6"/>
      <c r="F22" s="6"/>
      <c r="G22" s="6"/>
      <c r="M22" s="7"/>
    </row>
    <row r="23" spans="1:13" ht="19.5" thickBot="1" x14ac:dyDescent="0.3">
      <c r="A23" s="77" t="s">
        <v>15</v>
      </c>
      <c r="B23" s="78"/>
      <c r="C23" s="6"/>
      <c r="D23" s="6"/>
      <c r="E23" s="6"/>
      <c r="M23" s="7"/>
    </row>
    <row r="24" spans="1:13" ht="15.75" thickBot="1" x14ac:dyDescent="0.3">
      <c r="A24" s="61" t="s">
        <v>43</v>
      </c>
      <c r="B24" s="62">
        <f>B21/B9</f>
        <v>109.16600053290701</v>
      </c>
      <c r="C24" s="6"/>
      <c r="D24" s="6"/>
      <c r="E24" s="6"/>
      <c r="M24" s="7"/>
    </row>
    <row r="25" spans="1:13" ht="15.75" thickTop="1" x14ac:dyDescent="0.25">
      <c r="A25" s="59" t="s">
        <v>23</v>
      </c>
      <c r="B25" s="60">
        <f>B24/22</f>
        <v>4.9620909333139549</v>
      </c>
      <c r="C25" s="58" t="s">
        <v>30</v>
      </c>
      <c r="D25" s="58"/>
      <c r="E25" s="58"/>
      <c r="M25" s="7"/>
    </row>
    <row r="26" spans="1:13" x14ac:dyDescent="0.25">
      <c r="A26" s="34" t="s">
        <v>19</v>
      </c>
      <c r="B26" s="46">
        <f>B24/26</f>
        <v>4.1986923281887307</v>
      </c>
      <c r="C26" s="58" t="s">
        <v>31</v>
      </c>
      <c r="D26" s="58"/>
      <c r="E26" s="58"/>
      <c r="M26" s="7"/>
    </row>
    <row r="27" spans="1:13" x14ac:dyDescent="0.25">
      <c r="A27" s="34" t="s">
        <v>20</v>
      </c>
      <c r="B27" s="46">
        <f>B24/30</f>
        <v>3.6388666844302335</v>
      </c>
      <c r="C27" s="58" t="s">
        <v>32</v>
      </c>
      <c r="D27" s="58"/>
      <c r="E27" s="58"/>
      <c r="M27" s="7"/>
    </row>
    <row r="28" spans="1:13" x14ac:dyDescent="0.25">
      <c r="A28" s="5"/>
      <c r="B28" s="6"/>
      <c r="C28" s="6"/>
      <c r="D28" s="6"/>
      <c r="E28" s="6"/>
      <c r="M28" s="7"/>
    </row>
    <row r="29" spans="1:13" x14ac:dyDescent="0.25">
      <c r="A29" s="5"/>
      <c r="B29" s="6"/>
      <c r="C29" s="6"/>
      <c r="D29" s="6"/>
      <c r="E29" s="6"/>
      <c r="F29" s="17"/>
      <c r="G29" s="16"/>
      <c r="H29" s="16"/>
      <c r="I29" s="18"/>
      <c r="M29" s="7"/>
    </row>
    <row r="32" spans="1:13" ht="15.75" thickBot="1" x14ac:dyDescent="0.3">
      <c r="A32" s="30"/>
      <c r="B32" s="31"/>
      <c r="C32" s="31"/>
      <c r="D32" s="31"/>
      <c r="E32" s="31"/>
      <c r="F32" s="32"/>
      <c r="G32" s="32"/>
      <c r="H32" s="32"/>
      <c r="I32" s="32"/>
      <c r="J32" s="32"/>
      <c r="K32" s="32"/>
      <c r="L32" s="32"/>
      <c r="M32" s="32"/>
    </row>
    <row r="33" spans="1:11" x14ac:dyDescent="0.25">
      <c r="A33" s="5"/>
      <c r="B33" s="6"/>
      <c r="C33" s="6"/>
      <c r="D33" s="6"/>
      <c r="E33" s="6"/>
    </row>
    <row r="34" spans="1:11" x14ac:dyDescent="0.25">
      <c r="J34" s="4"/>
    </row>
    <row r="35" spans="1:11" x14ac:dyDescent="0.25">
      <c r="J35" s="4"/>
    </row>
    <row r="36" spans="1:11" ht="26.25" customHeight="1" x14ac:dyDescent="0.25">
      <c r="A36" s="63" t="s">
        <v>39</v>
      </c>
      <c r="I36" s="11"/>
      <c r="J36" s="12"/>
    </row>
    <row r="37" spans="1:11" ht="15.75" thickBot="1" x14ac:dyDescent="0.3"/>
    <row r="38" spans="1:11" ht="19.5" thickBot="1" x14ac:dyDescent="0.3">
      <c r="A38" s="75" t="s">
        <v>12</v>
      </c>
      <c r="B38" s="76"/>
      <c r="D38" s="66" t="s">
        <v>17</v>
      </c>
      <c r="E38" s="67"/>
      <c r="F38" s="16"/>
    </row>
    <row r="39" spans="1:11" ht="16.5" customHeight="1" x14ac:dyDescent="0.25">
      <c r="A39" s="40" t="s">
        <v>18</v>
      </c>
      <c r="B39" s="47"/>
      <c r="D39" s="64"/>
      <c r="E39" s="65" t="s">
        <v>21</v>
      </c>
      <c r="F39" s="16" t="s">
        <v>35</v>
      </c>
    </row>
    <row r="40" spans="1:11" ht="16.5" customHeight="1" thickBot="1" x14ac:dyDescent="0.3">
      <c r="A40" s="41" t="s">
        <v>42</v>
      </c>
      <c r="B40" s="48"/>
      <c r="D40" s="26"/>
      <c r="E40" s="27" t="s">
        <v>22</v>
      </c>
      <c r="F40" s="16" t="s">
        <v>36</v>
      </c>
    </row>
    <row r="41" spans="1:11" ht="16.5" customHeight="1" x14ac:dyDescent="0.25">
      <c r="A41" s="39" t="s">
        <v>1</v>
      </c>
      <c r="B41" s="45">
        <f>B39-B40</f>
        <v>0</v>
      </c>
      <c r="D41" s="26"/>
      <c r="E41" s="27"/>
      <c r="F41" s="16"/>
    </row>
    <row r="42" spans="1:11" ht="18.75" customHeight="1" thickBot="1" x14ac:dyDescent="0.3">
      <c r="A42" s="13"/>
      <c r="B42" s="8"/>
      <c r="D42" s="26"/>
      <c r="E42" s="27"/>
      <c r="F42" s="16"/>
    </row>
    <row r="43" spans="1:11" ht="19.5" thickBot="1" x14ac:dyDescent="0.3">
      <c r="A43" s="73" t="s">
        <v>16</v>
      </c>
      <c r="B43" s="74"/>
      <c r="C43" s="1"/>
      <c r="D43" s="56">
        <f>SUM(D39:D42)</f>
        <v>0</v>
      </c>
      <c r="E43" s="57"/>
      <c r="F43" s="16"/>
    </row>
    <row r="44" spans="1:11" ht="16.5" customHeight="1" x14ac:dyDescent="0.25">
      <c r="A44" s="35" t="s">
        <v>7</v>
      </c>
      <c r="B44" s="42"/>
      <c r="C44" s="14"/>
      <c r="I44" s="16"/>
      <c r="K44" s="19"/>
    </row>
    <row r="45" spans="1:11" ht="16.5" customHeight="1" thickBot="1" x14ac:dyDescent="0.3">
      <c r="A45" s="35" t="s">
        <v>2</v>
      </c>
      <c r="B45" s="42"/>
      <c r="C45" s="14"/>
    </row>
    <row r="46" spans="1:11" ht="16.5" customHeight="1" x14ac:dyDescent="0.25">
      <c r="A46" s="36" t="s">
        <v>8</v>
      </c>
      <c r="B46" s="43"/>
      <c r="C46" s="14"/>
      <c r="D46" s="49" t="s">
        <v>24</v>
      </c>
      <c r="E46" s="28" t="s">
        <v>28</v>
      </c>
      <c r="F46" s="28" t="s">
        <v>29</v>
      </c>
      <c r="G46" s="28" t="s">
        <v>4</v>
      </c>
      <c r="H46" s="28" t="s">
        <v>5</v>
      </c>
      <c r="I46" s="29" t="s">
        <v>33</v>
      </c>
    </row>
    <row r="47" spans="1:11" ht="16.5" customHeight="1" x14ac:dyDescent="0.25">
      <c r="A47" s="36" t="s">
        <v>0</v>
      </c>
      <c r="B47" s="43"/>
      <c r="C47" s="14"/>
      <c r="D47" s="50" t="s">
        <v>25</v>
      </c>
      <c r="E47" s="53" t="e">
        <f>B57</f>
        <v>#DIV/0!</v>
      </c>
      <c r="F47" s="53" t="e">
        <f>ROUNDUP(E47,0)</f>
        <v>#DIV/0!</v>
      </c>
      <c r="G47" s="20" t="e">
        <f>F47*$B$7</f>
        <v>#DIV/0!</v>
      </c>
      <c r="H47" s="20" t="e">
        <f>F47*$B$8</f>
        <v>#DIV/0!</v>
      </c>
      <c r="I47" s="21" t="e">
        <f>$B$9*F47</f>
        <v>#DIV/0!</v>
      </c>
    </row>
    <row r="48" spans="1:11" ht="16.5" customHeight="1" x14ac:dyDescent="0.25">
      <c r="A48" s="36" t="s">
        <v>3</v>
      </c>
      <c r="B48" s="43"/>
      <c r="C48" s="14"/>
      <c r="D48" s="51" t="s">
        <v>26</v>
      </c>
      <c r="E48" s="55" t="e">
        <f>B58</f>
        <v>#DIV/0!</v>
      </c>
      <c r="F48" s="55" t="e">
        <f>ROUNDUP(E48,0)</f>
        <v>#DIV/0!</v>
      </c>
      <c r="G48" s="24" t="e">
        <f>F48*$B$7</f>
        <v>#DIV/0!</v>
      </c>
      <c r="H48" s="24" t="e">
        <f>F48*$B$8</f>
        <v>#DIV/0!</v>
      </c>
      <c r="I48" s="25" t="e">
        <f>$B$9*F48</f>
        <v>#DIV/0!</v>
      </c>
    </row>
    <row r="49" spans="1:13" ht="16.5" customHeight="1" thickBot="1" x14ac:dyDescent="0.3">
      <c r="A49" s="36" t="s">
        <v>9</v>
      </c>
      <c r="B49" s="43"/>
      <c r="C49" s="14"/>
      <c r="D49" s="52" t="s">
        <v>27</v>
      </c>
      <c r="E49" s="54" t="e">
        <f>B59</f>
        <v>#DIV/0!</v>
      </c>
      <c r="F49" s="54" t="e">
        <f>ROUNDUP(E49,0)</f>
        <v>#DIV/0!</v>
      </c>
      <c r="G49" s="22" t="e">
        <f>F49*$B$7</f>
        <v>#DIV/0!</v>
      </c>
      <c r="H49" s="22" t="e">
        <f>F49*$B$8</f>
        <v>#DIV/0!</v>
      </c>
      <c r="I49" s="23" t="e">
        <f>$B$9*F49</f>
        <v>#DIV/0!</v>
      </c>
    </row>
    <row r="50" spans="1:13" ht="16.5" customHeight="1" x14ac:dyDescent="0.25">
      <c r="A50" s="36" t="s">
        <v>10</v>
      </c>
      <c r="B50" s="43"/>
      <c r="C50" s="14"/>
      <c r="D50" s="14"/>
      <c r="E50" s="14"/>
      <c r="F50" s="33"/>
      <c r="G50" s="33"/>
      <c r="H50" s="33"/>
      <c r="I50" s="33"/>
      <c r="J50" s="33"/>
      <c r="K50" s="33"/>
    </row>
    <row r="51" spans="1:13" ht="16.5" customHeight="1" x14ac:dyDescent="0.25">
      <c r="A51" s="37" t="s">
        <v>11</v>
      </c>
      <c r="B51" s="43"/>
      <c r="C51" s="14"/>
      <c r="D51" s="14"/>
      <c r="E51" s="14"/>
      <c r="F51" s="33"/>
      <c r="G51" s="33"/>
      <c r="H51" s="33"/>
      <c r="I51" s="33"/>
      <c r="J51" s="33"/>
      <c r="K51" s="33"/>
    </row>
    <row r="52" spans="1:13" ht="16.5" customHeight="1" thickBot="1" x14ac:dyDescent="0.3">
      <c r="A52" s="38" t="s">
        <v>34</v>
      </c>
      <c r="B52" s="44"/>
      <c r="C52" s="15"/>
      <c r="D52" s="15"/>
      <c r="E52" s="15"/>
      <c r="J52" s="4"/>
      <c r="K52" s="6"/>
      <c r="M52" s="17"/>
    </row>
    <row r="53" spans="1:13" ht="16.5" customHeight="1" x14ac:dyDescent="0.25">
      <c r="A53" s="39" t="s">
        <v>14</v>
      </c>
      <c r="B53" s="45">
        <f>SUM(B44:B52)</f>
        <v>0</v>
      </c>
      <c r="C53" s="6"/>
      <c r="D53" s="6"/>
      <c r="E53" s="6"/>
      <c r="J53" s="4"/>
      <c r="K53" s="6"/>
      <c r="M53" s="7"/>
    </row>
    <row r="54" spans="1:13" ht="15.75" thickBot="1" x14ac:dyDescent="0.3">
      <c r="A54" s="5"/>
      <c r="B54" s="6"/>
      <c r="C54" s="6"/>
      <c r="D54" s="6"/>
      <c r="E54" s="6"/>
      <c r="F54" s="6"/>
      <c r="G54" s="6"/>
      <c r="M54" s="7"/>
    </row>
    <row r="55" spans="1:13" ht="19.5" thickBot="1" x14ac:dyDescent="0.3">
      <c r="A55" s="73" t="s">
        <v>15</v>
      </c>
      <c r="B55" s="74"/>
      <c r="C55" s="6"/>
      <c r="D55" s="6"/>
      <c r="E55" s="6"/>
      <c r="M55" s="7"/>
    </row>
    <row r="56" spans="1:13" ht="15.75" thickBot="1" x14ac:dyDescent="0.3">
      <c r="A56" s="61" t="s">
        <v>43</v>
      </c>
      <c r="B56" s="62" t="e">
        <f>B53/B41</f>
        <v>#DIV/0!</v>
      </c>
      <c r="C56" s="6"/>
      <c r="D56" s="6"/>
      <c r="E56" s="6"/>
      <c r="M56" s="7"/>
    </row>
    <row r="57" spans="1:13" ht="15.75" thickTop="1" x14ac:dyDescent="0.25">
      <c r="A57" s="59" t="s">
        <v>23</v>
      </c>
      <c r="B57" s="60" t="e">
        <f>B56/22</f>
        <v>#DIV/0!</v>
      </c>
      <c r="C57" s="58" t="s">
        <v>30</v>
      </c>
      <c r="D57" s="58"/>
      <c r="E57" s="58"/>
      <c r="M57" s="7"/>
    </row>
    <row r="58" spans="1:13" x14ac:dyDescent="0.25">
      <c r="A58" s="34" t="s">
        <v>19</v>
      </c>
      <c r="B58" s="46" t="e">
        <f>B56/26</f>
        <v>#DIV/0!</v>
      </c>
      <c r="C58" s="58" t="s">
        <v>31</v>
      </c>
      <c r="D58" s="58"/>
      <c r="E58" s="58"/>
      <c r="M58" s="7"/>
    </row>
    <row r="59" spans="1:13" x14ac:dyDescent="0.25">
      <c r="A59" s="34" t="s">
        <v>20</v>
      </c>
      <c r="B59" s="46" t="e">
        <f>B56/30</f>
        <v>#DIV/0!</v>
      </c>
      <c r="C59" s="58" t="s">
        <v>32</v>
      </c>
      <c r="D59" s="58"/>
      <c r="E59" s="58"/>
      <c r="M59" s="7"/>
    </row>
    <row r="60" spans="1:13" x14ac:dyDescent="0.25">
      <c r="A60" s="5"/>
      <c r="B60" s="6"/>
      <c r="C60" s="6"/>
      <c r="D60" s="6"/>
      <c r="E60" s="6"/>
      <c r="M60" s="7"/>
    </row>
    <row r="61" spans="1:13" x14ac:dyDescent="0.25">
      <c r="A61" s="5"/>
      <c r="B61" s="6"/>
      <c r="C61" s="6"/>
      <c r="D61" s="6"/>
      <c r="E61" s="6"/>
      <c r="F61" s="17"/>
      <c r="G61" s="16"/>
      <c r="H61" s="16"/>
      <c r="I61" s="18"/>
      <c r="M61" s="7"/>
    </row>
  </sheetData>
  <phoneticPr fontId="29" type="noConversion"/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1331-EE9F-42CA-85FA-29ACD4EE8BB0}">
  <sheetPr>
    <tabColor rgb="FF1F7B70"/>
  </sheetPr>
  <dimension ref="A1:M62"/>
  <sheetViews>
    <sheetView showGridLines="0" tabSelected="1" zoomScaleNormal="100" workbookViewId="0">
      <selection activeCell="H7" sqref="H7"/>
    </sheetView>
  </sheetViews>
  <sheetFormatPr baseColWidth="10" defaultRowHeight="15" x14ac:dyDescent="0.25"/>
  <cols>
    <col min="1" max="1" width="45.140625" bestFit="1" customWidth="1"/>
    <col min="2" max="2" width="13.7109375" bestFit="1" customWidth="1"/>
    <col min="3" max="3" width="15.85546875" bestFit="1" customWidth="1"/>
    <col min="4" max="4" width="15.5703125" bestFit="1" customWidth="1"/>
    <col min="5" max="5" width="13.28515625" customWidth="1"/>
    <col min="6" max="6" width="16.7109375" customWidth="1"/>
    <col min="7" max="7" width="19.140625" customWidth="1"/>
    <col min="8" max="8" width="16.42578125" customWidth="1"/>
    <col min="9" max="9" width="14.85546875" customWidth="1"/>
    <col min="10" max="10" width="13.7109375" customWidth="1"/>
    <col min="11" max="11" width="13.5703125" bestFit="1" customWidth="1"/>
    <col min="12" max="12" width="14.42578125" customWidth="1"/>
    <col min="13" max="13" width="13.140625" customWidth="1"/>
  </cols>
  <sheetData>
    <row r="1" spans="1:13" ht="24.75" customHeight="1" x14ac:dyDescent="0.35">
      <c r="A1" s="81" t="s">
        <v>6</v>
      </c>
      <c r="B1" s="82"/>
      <c r="C1" s="83"/>
      <c r="D1" s="83"/>
      <c r="E1" s="83"/>
      <c r="F1" s="82"/>
      <c r="G1" s="82"/>
      <c r="H1" s="82"/>
      <c r="I1" s="82"/>
      <c r="J1" s="9"/>
      <c r="K1" s="10"/>
    </row>
    <row r="2" spans="1:13" ht="19.5" customHeight="1" thickBot="1" x14ac:dyDescent="0.3">
      <c r="A2" s="84" t="s">
        <v>44</v>
      </c>
      <c r="B2" s="85"/>
      <c r="C2" s="85"/>
      <c r="D2" s="85"/>
      <c r="E2" s="85"/>
      <c r="F2" s="85"/>
      <c r="G2" s="85"/>
      <c r="H2" s="85"/>
      <c r="I2" s="85"/>
      <c r="J2" s="9"/>
      <c r="K2" s="10"/>
    </row>
    <row r="3" spans="1:13" x14ac:dyDescent="0.25">
      <c r="I3" s="11"/>
      <c r="J3" s="12"/>
    </row>
    <row r="4" spans="1:13" ht="26.25" customHeight="1" x14ac:dyDescent="0.25">
      <c r="A4" s="80" t="s">
        <v>38</v>
      </c>
      <c r="I4" s="11"/>
      <c r="J4" s="12"/>
    </row>
    <row r="5" spans="1:13" ht="15.75" thickBot="1" x14ac:dyDescent="0.3"/>
    <row r="6" spans="1:13" ht="19.5" thickBot="1" x14ac:dyDescent="0.3">
      <c r="A6" s="77" t="s">
        <v>12</v>
      </c>
      <c r="B6" s="89" t="s">
        <v>46</v>
      </c>
      <c r="C6" s="107" t="s">
        <v>50</v>
      </c>
      <c r="F6" s="96"/>
      <c r="G6" s="97" t="s">
        <v>47</v>
      </c>
      <c r="H6" s="98" t="s">
        <v>50</v>
      </c>
      <c r="I6" s="16"/>
    </row>
    <row r="7" spans="1:13" ht="16.5" customHeight="1" x14ac:dyDescent="0.25">
      <c r="A7" s="40" t="s">
        <v>18</v>
      </c>
      <c r="B7" s="86">
        <f>Ejemplo!B7</f>
        <v>450</v>
      </c>
      <c r="C7" s="108">
        <v>450</v>
      </c>
      <c r="F7" s="99" t="s">
        <v>21</v>
      </c>
      <c r="G7" s="100">
        <f>Ejemplo!F7</f>
        <v>12500</v>
      </c>
      <c r="H7" s="101">
        <v>12500</v>
      </c>
      <c r="I7" s="16" t="s">
        <v>35</v>
      </c>
    </row>
    <row r="8" spans="1:13" ht="16.5" customHeight="1" thickBot="1" x14ac:dyDescent="0.3">
      <c r="A8" s="41" t="s">
        <v>42</v>
      </c>
      <c r="B8" s="87">
        <f>Ejemplo!B8</f>
        <v>74.7</v>
      </c>
      <c r="C8" s="48">
        <v>74.7</v>
      </c>
      <c r="F8" s="99" t="s">
        <v>40</v>
      </c>
      <c r="G8" s="100">
        <f>Ejemplo!F8</f>
        <v>9200</v>
      </c>
      <c r="H8" s="101">
        <v>9200</v>
      </c>
      <c r="I8" s="16" t="s">
        <v>36</v>
      </c>
    </row>
    <row r="9" spans="1:13" ht="16.5" customHeight="1" x14ac:dyDescent="0.25">
      <c r="A9" s="39" t="s">
        <v>1</v>
      </c>
      <c r="B9" s="88">
        <f>B7-B8</f>
        <v>375.3</v>
      </c>
      <c r="C9" s="45">
        <f>C7-C8</f>
        <v>375.3</v>
      </c>
      <c r="F9" s="99" t="s">
        <v>41</v>
      </c>
      <c r="G9" s="100">
        <f>Ejemplo!F9</f>
        <v>9200</v>
      </c>
      <c r="H9" s="101">
        <v>9200</v>
      </c>
      <c r="I9" s="16"/>
    </row>
    <row r="10" spans="1:13" ht="18.75" customHeight="1" thickBot="1" x14ac:dyDescent="0.3">
      <c r="A10" s="13"/>
      <c r="B10" s="8"/>
      <c r="F10" s="99" t="s">
        <v>48</v>
      </c>
      <c r="G10" s="102"/>
      <c r="H10" s="103">
        <v>9200</v>
      </c>
      <c r="I10" s="16"/>
    </row>
    <row r="11" spans="1:13" ht="19.5" thickBot="1" x14ac:dyDescent="0.3">
      <c r="A11" s="77" t="s">
        <v>16</v>
      </c>
      <c r="B11" s="89" t="s">
        <v>46</v>
      </c>
      <c r="C11" s="107" t="s">
        <v>50</v>
      </c>
      <c r="D11" s="1"/>
      <c r="F11" s="104"/>
      <c r="G11" s="105">
        <f>SUM(G7:G10)</f>
        <v>30900</v>
      </c>
      <c r="H11" s="106">
        <f>SUM(H7:H10)</f>
        <v>40100</v>
      </c>
      <c r="I11" s="16"/>
    </row>
    <row r="12" spans="1:13" ht="16.5" customHeight="1" x14ac:dyDescent="0.25">
      <c r="A12" s="35" t="s">
        <v>7</v>
      </c>
      <c r="B12" s="90">
        <f>Ejemplo!B12</f>
        <v>30900</v>
      </c>
      <c r="C12" s="42">
        <f>H11</f>
        <v>40100</v>
      </c>
      <c r="D12" s="14"/>
      <c r="E12" s="14"/>
      <c r="K12" s="16"/>
      <c r="M12" s="19"/>
    </row>
    <row r="13" spans="1:13" ht="16.5" customHeight="1" thickBot="1" x14ac:dyDescent="0.3">
      <c r="A13" s="35" t="s">
        <v>2</v>
      </c>
      <c r="B13" s="90">
        <f>Ejemplo!B13</f>
        <v>7000</v>
      </c>
      <c r="C13" s="42">
        <v>7000</v>
      </c>
      <c r="D13" s="14"/>
      <c r="E13" s="14"/>
    </row>
    <row r="14" spans="1:13" ht="16.5" customHeight="1" x14ac:dyDescent="0.25">
      <c r="A14" s="36" t="s">
        <v>8</v>
      </c>
      <c r="B14" s="91">
        <f>Ejemplo!B14</f>
        <v>1120</v>
      </c>
      <c r="C14" s="43">
        <v>1120</v>
      </c>
      <c r="D14" s="14"/>
      <c r="E14" s="14"/>
      <c r="F14" s="70" t="s">
        <v>24</v>
      </c>
      <c r="G14" s="71" t="s">
        <v>28</v>
      </c>
      <c r="H14" s="71" t="s">
        <v>29</v>
      </c>
      <c r="I14" s="71" t="s">
        <v>4</v>
      </c>
      <c r="J14" s="71" t="s">
        <v>5</v>
      </c>
      <c r="K14" s="72" t="s">
        <v>33</v>
      </c>
    </row>
    <row r="15" spans="1:13" ht="16.5" customHeight="1" x14ac:dyDescent="0.25">
      <c r="A15" s="36" t="s">
        <v>0</v>
      </c>
      <c r="B15" s="91">
        <f>Ejemplo!B15</f>
        <v>650</v>
      </c>
      <c r="C15" s="43">
        <v>650</v>
      </c>
      <c r="D15" s="14"/>
      <c r="E15" s="14"/>
      <c r="F15" s="50" t="s">
        <v>25</v>
      </c>
      <c r="G15" s="53">
        <f>B25</f>
        <v>4.9620909333139549</v>
      </c>
      <c r="H15" s="53">
        <f t="shared" ref="H15:H20" si="0">ROUNDUP(G15,0)</f>
        <v>5</v>
      </c>
      <c r="I15" s="20">
        <f>H15*$B$7</f>
        <v>2250</v>
      </c>
      <c r="J15" s="20">
        <f>H15*$B$8</f>
        <v>373.5</v>
      </c>
      <c r="K15" s="21">
        <f t="shared" ref="K15:K20" si="1">$B$9*H15</f>
        <v>1876.5</v>
      </c>
    </row>
    <row r="16" spans="1:13" ht="16.5" customHeight="1" x14ac:dyDescent="0.25">
      <c r="A16" s="36" t="s">
        <v>3</v>
      </c>
      <c r="B16" s="91" t="str">
        <f>Ejemplo!B16</f>
        <v>-</v>
      </c>
      <c r="C16" s="43" t="s">
        <v>13</v>
      </c>
      <c r="D16" s="14"/>
      <c r="E16" s="14"/>
      <c r="F16" s="51" t="s">
        <v>26</v>
      </c>
      <c r="G16" s="55">
        <f>B26</f>
        <v>4.1986923281887307</v>
      </c>
      <c r="H16" s="55">
        <f t="shared" si="0"/>
        <v>5</v>
      </c>
      <c r="I16" s="24">
        <f>H16*$B$7</f>
        <v>2250</v>
      </c>
      <c r="J16" s="24">
        <f>H16*$B$8</f>
        <v>373.5</v>
      </c>
      <c r="K16" s="25">
        <f t="shared" si="1"/>
        <v>1876.5</v>
      </c>
    </row>
    <row r="17" spans="1:13" ht="16.5" customHeight="1" thickBot="1" x14ac:dyDescent="0.3">
      <c r="A17" s="36" t="s">
        <v>9</v>
      </c>
      <c r="B17" s="91" t="str">
        <f>Ejemplo!B17</f>
        <v>-</v>
      </c>
      <c r="C17" s="43" t="s">
        <v>13</v>
      </c>
      <c r="D17" s="14"/>
      <c r="E17" s="14"/>
      <c r="F17" s="52" t="s">
        <v>27</v>
      </c>
      <c r="G17" s="54">
        <f>B27</f>
        <v>3.6388666844302335</v>
      </c>
      <c r="H17" s="54">
        <f t="shared" si="0"/>
        <v>4</v>
      </c>
      <c r="I17" s="22">
        <f>H17*$B$7</f>
        <v>1800</v>
      </c>
      <c r="J17" s="22">
        <f>H17*$B$8</f>
        <v>298.8</v>
      </c>
      <c r="K17" s="23">
        <f t="shared" si="1"/>
        <v>1501.2</v>
      </c>
    </row>
    <row r="18" spans="1:13" ht="16.5" customHeight="1" x14ac:dyDescent="0.25">
      <c r="A18" s="36" t="s">
        <v>10</v>
      </c>
      <c r="B18" s="91">
        <f>Ejemplo!B18</f>
        <v>500</v>
      </c>
      <c r="C18" s="43">
        <v>500</v>
      </c>
      <c r="D18" s="14"/>
      <c r="E18" s="14"/>
      <c r="F18" s="50" t="s">
        <v>25</v>
      </c>
      <c r="G18" s="53">
        <f>C25</f>
        <v>6.0763510403798167</v>
      </c>
      <c r="H18" s="53">
        <f t="shared" si="0"/>
        <v>7</v>
      </c>
      <c r="I18" s="20">
        <f>H18*$C$7</f>
        <v>3150</v>
      </c>
      <c r="J18" s="20">
        <f>H18*$C$8</f>
        <v>522.9</v>
      </c>
      <c r="K18" s="21">
        <f t="shared" si="1"/>
        <v>2627.1</v>
      </c>
    </row>
    <row r="19" spans="1:13" ht="16.5" customHeight="1" x14ac:dyDescent="0.25">
      <c r="A19" s="37" t="s">
        <v>11</v>
      </c>
      <c r="B19" s="91" t="str">
        <f>Ejemplo!B19</f>
        <v>-</v>
      </c>
      <c r="C19" s="43" t="s">
        <v>13</v>
      </c>
      <c r="D19" s="14"/>
      <c r="E19" s="14"/>
      <c r="F19" s="51" t="s">
        <v>26</v>
      </c>
      <c r="G19" s="55">
        <f>C26</f>
        <v>5.1415278033983061</v>
      </c>
      <c r="H19" s="55">
        <f t="shared" si="0"/>
        <v>6</v>
      </c>
      <c r="I19" s="24">
        <f>H19*$C$7</f>
        <v>2700</v>
      </c>
      <c r="J19" s="24">
        <f>H19*$C$8</f>
        <v>448.20000000000005</v>
      </c>
      <c r="K19" s="25">
        <f t="shared" si="1"/>
        <v>2251.8000000000002</v>
      </c>
    </row>
    <row r="20" spans="1:13" ht="16.5" customHeight="1" thickBot="1" x14ac:dyDescent="0.3">
      <c r="A20" s="38" t="s">
        <v>34</v>
      </c>
      <c r="B20" s="92">
        <f>Ejemplo!B20</f>
        <v>800</v>
      </c>
      <c r="C20" s="44">
        <v>800</v>
      </c>
      <c r="D20" s="15"/>
      <c r="E20" s="15"/>
      <c r="F20" s="52" t="s">
        <v>27</v>
      </c>
      <c r="G20" s="54">
        <f>C27</f>
        <v>4.4559907629451994</v>
      </c>
      <c r="H20" s="54">
        <f t="shared" si="0"/>
        <v>5</v>
      </c>
      <c r="I20" s="22">
        <f>H20*$C$7</f>
        <v>2250</v>
      </c>
      <c r="J20" s="22">
        <f>H20*$C$8</f>
        <v>373.5</v>
      </c>
      <c r="K20" s="23">
        <f t="shared" si="1"/>
        <v>1876.5</v>
      </c>
      <c r="M20" s="17"/>
    </row>
    <row r="21" spans="1:13" ht="16.5" customHeight="1" x14ac:dyDescent="0.25">
      <c r="A21" s="39" t="s">
        <v>14</v>
      </c>
      <c r="B21" s="88">
        <f>SUM(B12:B20)</f>
        <v>40970</v>
      </c>
      <c r="C21" s="45">
        <f>SUM(C12:C20)</f>
        <v>50170</v>
      </c>
      <c r="D21" s="6"/>
      <c r="E21" s="6"/>
      <c r="J21" s="4"/>
      <c r="K21" s="6"/>
      <c r="M21" s="7"/>
    </row>
    <row r="22" spans="1:13" ht="15.75" thickBot="1" x14ac:dyDescent="0.3">
      <c r="A22" s="5"/>
      <c r="B22" s="6"/>
      <c r="C22" s="6"/>
      <c r="D22" s="6"/>
      <c r="E22" s="6"/>
      <c r="F22" s="6"/>
      <c r="G22" s="6"/>
      <c r="M22" s="7"/>
    </row>
    <row r="23" spans="1:13" ht="19.5" thickBot="1" x14ac:dyDescent="0.3">
      <c r="A23" s="77" t="s">
        <v>15</v>
      </c>
      <c r="B23" s="89" t="s">
        <v>46</v>
      </c>
      <c r="C23" s="107" t="s">
        <v>50</v>
      </c>
      <c r="D23" s="6"/>
      <c r="E23" s="6"/>
      <c r="M23" s="7"/>
    </row>
    <row r="24" spans="1:13" ht="15.75" thickBot="1" x14ac:dyDescent="0.3">
      <c r="A24" s="61" t="s">
        <v>43</v>
      </c>
      <c r="B24" s="93">
        <f>B21/B9</f>
        <v>109.16600053290701</v>
      </c>
      <c r="C24" s="62">
        <f>C21/C9</f>
        <v>133.67972288835597</v>
      </c>
      <c r="D24" s="6"/>
      <c r="E24" s="6"/>
      <c r="M24" s="7"/>
    </row>
    <row r="25" spans="1:13" ht="15.75" thickTop="1" x14ac:dyDescent="0.25">
      <c r="A25" s="59" t="s">
        <v>23</v>
      </c>
      <c r="B25" s="94">
        <f>B24/22</f>
        <v>4.9620909333139549</v>
      </c>
      <c r="C25" s="60">
        <f>C24/22</f>
        <v>6.0763510403798167</v>
      </c>
      <c r="D25" s="58" t="s">
        <v>30</v>
      </c>
      <c r="E25" s="58"/>
      <c r="M25" s="7"/>
    </row>
    <row r="26" spans="1:13" x14ac:dyDescent="0.25">
      <c r="A26" s="34" t="s">
        <v>19</v>
      </c>
      <c r="B26" s="95">
        <f>B24/26</f>
        <v>4.1986923281887307</v>
      </c>
      <c r="C26" s="46">
        <f>C24/26</f>
        <v>5.1415278033983061</v>
      </c>
      <c r="D26" s="58" t="s">
        <v>31</v>
      </c>
      <c r="E26" s="58"/>
      <c r="M26" s="7"/>
    </row>
    <row r="27" spans="1:13" x14ac:dyDescent="0.25">
      <c r="A27" s="34" t="s">
        <v>20</v>
      </c>
      <c r="B27" s="95">
        <f>B24/30</f>
        <v>3.6388666844302335</v>
      </c>
      <c r="C27" s="46">
        <f>C24/30</f>
        <v>4.4559907629451994</v>
      </c>
      <c r="D27" s="58" t="s">
        <v>32</v>
      </c>
      <c r="E27" s="58"/>
      <c r="M27" s="7"/>
    </row>
    <row r="28" spans="1:13" x14ac:dyDescent="0.25">
      <c r="A28" s="5"/>
      <c r="B28" s="6"/>
      <c r="C28" s="6"/>
      <c r="D28" s="6"/>
      <c r="E28" s="6"/>
      <c r="M28" s="7"/>
    </row>
    <row r="29" spans="1:13" x14ac:dyDescent="0.25">
      <c r="A29" s="5"/>
      <c r="B29" s="6"/>
      <c r="C29" s="6"/>
      <c r="D29" s="6"/>
      <c r="E29" s="6"/>
      <c r="F29" s="17"/>
      <c r="G29" s="16"/>
      <c r="H29" s="16"/>
      <c r="I29" s="18"/>
      <c r="M29" s="7"/>
    </row>
    <row r="33" spans="1:13" ht="15.75" thickBot="1" x14ac:dyDescent="0.3">
      <c r="A33" s="30"/>
      <c r="B33" s="31"/>
      <c r="C33" s="31"/>
      <c r="D33" s="31"/>
      <c r="E33" s="31"/>
      <c r="F33" s="32"/>
      <c r="G33" s="32"/>
      <c r="H33" s="32"/>
      <c r="I33" s="32"/>
      <c r="J33" s="32"/>
      <c r="K33" s="32"/>
      <c r="L33" s="32"/>
      <c r="M33" s="32"/>
    </row>
    <row r="34" spans="1:13" x14ac:dyDescent="0.25">
      <c r="A34" s="5"/>
      <c r="B34" s="6"/>
      <c r="C34" s="6"/>
      <c r="D34" s="6"/>
      <c r="E34" s="6"/>
    </row>
    <row r="35" spans="1:13" x14ac:dyDescent="0.25">
      <c r="A35" s="5"/>
      <c r="B35" s="6"/>
      <c r="C35" s="6"/>
      <c r="D35" s="6"/>
      <c r="E35" s="6"/>
    </row>
    <row r="36" spans="1:13" x14ac:dyDescent="0.25">
      <c r="A36" s="5"/>
      <c r="B36" s="6"/>
      <c r="C36" s="6"/>
      <c r="D36" s="6"/>
      <c r="E36" s="6"/>
    </row>
    <row r="37" spans="1:13" ht="26.25" customHeight="1" x14ac:dyDescent="0.25">
      <c r="A37" s="80" t="s">
        <v>38</v>
      </c>
      <c r="I37" s="11"/>
      <c r="J37" s="12"/>
    </row>
    <row r="38" spans="1:13" ht="15.75" thickBot="1" x14ac:dyDescent="0.3"/>
    <row r="39" spans="1:13" ht="19.5" thickBot="1" x14ac:dyDescent="0.3">
      <c r="A39" s="77" t="s">
        <v>12</v>
      </c>
      <c r="B39" s="89" t="s">
        <v>46</v>
      </c>
      <c r="C39" s="107" t="s">
        <v>45</v>
      </c>
      <c r="F39" s="96"/>
      <c r="G39" s="97" t="s">
        <v>47</v>
      </c>
      <c r="H39" s="98" t="s">
        <v>49</v>
      </c>
      <c r="I39" s="16"/>
    </row>
    <row r="40" spans="1:13" ht="16.5" customHeight="1" x14ac:dyDescent="0.25">
      <c r="A40" s="40" t="s">
        <v>18</v>
      </c>
      <c r="B40" s="86">
        <f>Ejemplo!B39</f>
        <v>0</v>
      </c>
      <c r="C40" s="108" t="s">
        <v>13</v>
      </c>
      <c r="F40" s="99" t="s">
        <v>21</v>
      </c>
      <c r="G40" s="100">
        <f>Ejemplo!D39</f>
        <v>0</v>
      </c>
      <c r="H40" s="101" t="s">
        <v>13</v>
      </c>
      <c r="I40" s="16" t="s">
        <v>35</v>
      </c>
    </row>
    <row r="41" spans="1:13" ht="16.5" customHeight="1" thickBot="1" x14ac:dyDescent="0.3">
      <c r="A41" s="41" t="s">
        <v>42</v>
      </c>
      <c r="B41" s="87">
        <f>Ejemplo!B40</f>
        <v>0</v>
      </c>
      <c r="C41" s="48" t="s">
        <v>13</v>
      </c>
      <c r="F41" s="99" t="s">
        <v>40</v>
      </c>
      <c r="G41" s="100">
        <f>Ejemplo!D40</f>
        <v>0</v>
      </c>
      <c r="H41" s="101" t="s">
        <v>13</v>
      </c>
      <c r="I41" s="16" t="s">
        <v>36</v>
      </c>
    </row>
    <row r="42" spans="1:13" ht="16.5" customHeight="1" x14ac:dyDescent="0.25">
      <c r="A42" s="39" t="s">
        <v>1</v>
      </c>
      <c r="B42" s="88">
        <f>B40-B41</f>
        <v>0</v>
      </c>
      <c r="C42" s="45" t="e">
        <f>C40-C41</f>
        <v>#VALUE!</v>
      </c>
      <c r="F42" s="99" t="s">
        <v>41</v>
      </c>
      <c r="G42" s="100">
        <f>Ejemplo!D41</f>
        <v>0</v>
      </c>
      <c r="H42" s="101" t="s">
        <v>13</v>
      </c>
      <c r="I42" s="16"/>
    </row>
    <row r="43" spans="1:13" ht="18.75" customHeight="1" thickBot="1" x14ac:dyDescent="0.3">
      <c r="A43" s="13"/>
      <c r="B43" s="8"/>
      <c r="F43" s="99" t="s">
        <v>48</v>
      </c>
      <c r="G43" s="102">
        <f>Ejemplo!D42</f>
        <v>0</v>
      </c>
      <c r="H43" s="103" t="s">
        <v>13</v>
      </c>
      <c r="I43" s="16"/>
    </row>
    <row r="44" spans="1:13" ht="19.5" thickBot="1" x14ac:dyDescent="0.3">
      <c r="A44" s="77" t="s">
        <v>16</v>
      </c>
      <c r="B44" s="89" t="s">
        <v>46</v>
      </c>
      <c r="C44" s="107" t="s">
        <v>45</v>
      </c>
      <c r="D44" s="1"/>
      <c r="F44" s="104"/>
      <c r="G44" s="105">
        <f>SUM(G40:G43)</f>
        <v>0</v>
      </c>
      <c r="H44" s="106">
        <f>SUM(H40:H43)</f>
        <v>0</v>
      </c>
      <c r="I44" s="16"/>
    </row>
    <row r="45" spans="1:13" ht="16.5" customHeight="1" x14ac:dyDescent="0.25">
      <c r="A45" s="35" t="s">
        <v>7</v>
      </c>
      <c r="B45" s="90">
        <f>Ejemplo!B44</f>
        <v>0</v>
      </c>
      <c r="C45" s="42">
        <f>H44</f>
        <v>0</v>
      </c>
      <c r="D45" s="14"/>
      <c r="E45" s="14"/>
      <c r="K45" s="16"/>
      <c r="M45" s="19"/>
    </row>
    <row r="46" spans="1:13" ht="16.5" customHeight="1" thickBot="1" x14ac:dyDescent="0.3">
      <c r="A46" s="35" t="s">
        <v>2</v>
      </c>
      <c r="B46" s="90">
        <f>Ejemplo!B45</f>
        <v>0</v>
      </c>
      <c r="C46" s="42" t="s">
        <v>13</v>
      </c>
      <c r="D46" s="14"/>
      <c r="E46" s="14"/>
    </row>
    <row r="47" spans="1:13" ht="16.5" customHeight="1" x14ac:dyDescent="0.25">
      <c r="A47" s="36" t="s">
        <v>8</v>
      </c>
      <c r="B47" s="90">
        <f>Ejemplo!B46</f>
        <v>0</v>
      </c>
      <c r="C47" s="43" t="s">
        <v>13</v>
      </c>
      <c r="D47" s="14"/>
      <c r="E47" s="14"/>
      <c r="F47" s="70" t="s">
        <v>24</v>
      </c>
      <c r="G47" s="71" t="s">
        <v>28</v>
      </c>
      <c r="H47" s="71" t="s">
        <v>29</v>
      </c>
      <c r="I47" s="71" t="s">
        <v>4</v>
      </c>
      <c r="J47" s="71" t="s">
        <v>5</v>
      </c>
      <c r="K47" s="72" t="s">
        <v>33</v>
      </c>
    </row>
    <row r="48" spans="1:13" ht="16.5" customHeight="1" x14ac:dyDescent="0.25">
      <c r="A48" s="36" t="s">
        <v>0</v>
      </c>
      <c r="B48" s="90">
        <f>Ejemplo!B47</f>
        <v>0</v>
      </c>
      <c r="C48" s="43" t="s">
        <v>13</v>
      </c>
      <c r="D48" s="14"/>
      <c r="E48" s="14"/>
      <c r="F48" s="50" t="s">
        <v>25</v>
      </c>
      <c r="G48" s="53" t="e">
        <f>B58</f>
        <v>#DIV/0!</v>
      </c>
      <c r="H48" s="53" t="e">
        <f t="shared" ref="H48:H53" si="2">ROUNDUP(G48,0)</f>
        <v>#DIV/0!</v>
      </c>
      <c r="I48" s="20" t="e">
        <f>H48*$B$7</f>
        <v>#DIV/0!</v>
      </c>
      <c r="J48" s="20" t="e">
        <f>H48*$B$8</f>
        <v>#DIV/0!</v>
      </c>
      <c r="K48" s="21" t="e">
        <f t="shared" ref="K48:K53" si="3">$B$9*H48</f>
        <v>#DIV/0!</v>
      </c>
    </row>
    <row r="49" spans="1:13" ht="16.5" customHeight="1" x14ac:dyDescent="0.25">
      <c r="A49" s="36" t="s">
        <v>3</v>
      </c>
      <c r="B49" s="90">
        <f>Ejemplo!B48</f>
        <v>0</v>
      </c>
      <c r="C49" s="43" t="s">
        <v>13</v>
      </c>
      <c r="D49" s="14"/>
      <c r="E49" s="14"/>
      <c r="F49" s="51" t="s">
        <v>26</v>
      </c>
      <c r="G49" s="55" t="e">
        <f>B59</f>
        <v>#DIV/0!</v>
      </c>
      <c r="H49" s="55" t="e">
        <f t="shared" si="2"/>
        <v>#DIV/0!</v>
      </c>
      <c r="I49" s="24" t="e">
        <f>H49*$B$7</f>
        <v>#DIV/0!</v>
      </c>
      <c r="J49" s="24" t="e">
        <f>H49*$B$8</f>
        <v>#DIV/0!</v>
      </c>
      <c r="K49" s="25" t="e">
        <f t="shared" si="3"/>
        <v>#DIV/0!</v>
      </c>
    </row>
    <row r="50" spans="1:13" ht="16.5" customHeight="1" thickBot="1" x14ac:dyDescent="0.3">
      <c r="A50" s="36" t="s">
        <v>9</v>
      </c>
      <c r="B50" s="90">
        <f>Ejemplo!B49</f>
        <v>0</v>
      </c>
      <c r="C50" s="43" t="s">
        <v>13</v>
      </c>
      <c r="D50" s="14"/>
      <c r="E50" s="14"/>
      <c r="F50" s="52" t="s">
        <v>27</v>
      </c>
      <c r="G50" s="54" t="e">
        <f>B60</f>
        <v>#DIV/0!</v>
      </c>
      <c r="H50" s="54" t="e">
        <f t="shared" si="2"/>
        <v>#DIV/0!</v>
      </c>
      <c r="I50" s="22" t="e">
        <f>H50*$B$7</f>
        <v>#DIV/0!</v>
      </c>
      <c r="J50" s="22" t="e">
        <f>H50*$B$8</f>
        <v>#DIV/0!</v>
      </c>
      <c r="K50" s="23" t="e">
        <f t="shared" si="3"/>
        <v>#DIV/0!</v>
      </c>
    </row>
    <row r="51" spans="1:13" ht="16.5" customHeight="1" x14ac:dyDescent="0.25">
      <c r="A51" s="36" t="s">
        <v>10</v>
      </c>
      <c r="B51" s="90">
        <f>Ejemplo!B50</f>
        <v>0</v>
      </c>
      <c r="C51" s="43" t="s">
        <v>13</v>
      </c>
      <c r="D51" s="14"/>
      <c r="E51" s="14"/>
      <c r="F51" s="50" t="s">
        <v>25</v>
      </c>
      <c r="G51" s="53" t="e">
        <f>C58</f>
        <v>#VALUE!</v>
      </c>
      <c r="H51" s="53" t="e">
        <f t="shared" si="2"/>
        <v>#VALUE!</v>
      </c>
      <c r="I51" s="20" t="e">
        <f>H51*$C$7</f>
        <v>#VALUE!</v>
      </c>
      <c r="J51" s="20" t="e">
        <f>H51*$C$8</f>
        <v>#VALUE!</v>
      </c>
      <c r="K51" s="21" t="e">
        <f t="shared" si="3"/>
        <v>#VALUE!</v>
      </c>
    </row>
    <row r="52" spans="1:13" ht="16.5" customHeight="1" x14ac:dyDescent="0.25">
      <c r="A52" s="37" t="s">
        <v>11</v>
      </c>
      <c r="B52" s="90">
        <f>Ejemplo!B51</f>
        <v>0</v>
      </c>
      <c r="C52" s="43" t="s">
        <v>13</v>
      </c>
      <c r="D52" s="14"/>
      <c r="E52" s="14"/>
      <c r="F52" s="51" t="s">
        <v>26</v>
      </c>
      <c r="G52" s="55" t="e">
        <f>C59</f>
        <v>#VALUE!</v>
      </c>
      <c r="H52" s="55" t="e">
        <f t="shared" si="2"/>
        <v>#VALUE!</v>
      </c>
      <c r="I52" s="24" t="e">
        <f>H52*$C$7</f>
        <v>#VALUE!</v>
      </c>
      <c r="J52" s="24" t="e">
        <f>H52*$C$8</f>
        <v>#VALUE!</v>
      </c>
      <c r="K52" s="25" t="e">
        <f t="shared" si="3"/>
        <v>#VALUE!</v>
      </c>
    </row>
    <row r="53" spans="1:13" ht="16.5" customHeight="1" thickBot="1" x14ac:dyDescent="0.3">
      <c r="A53" s="38" t="s">
        <v>34</v>
      </c>
      <c r="B53" s="90">
        <f>Ejemplo!B52</f>
        <v>0</v>
      </c>
      <c r="C53" s="44" t="s">
        <v>13</v>
      </c>
      <c r="D53" s="15"/>
      <c r="E53" s="15"/>
      <c r="F53" s="52" t="s">
        <v>27</v>
      </c>
      <c r="G53" s="54" t="e">
        <f>C60</f>
        <v>#VALUE!</v>
      </c>
      <c r="H53" s="54" t="e">
        <f t="shared" si="2"/>
        <v>#VALUE!</v>
      </c>
      <c r="I53" s="22" t="e">
        <f>H53*$C$7</f>
        <v>#VALUE!</v>
      </c>
      <c r="J53" s="22" t="e">
        <f>H53*$C$8</f>
        <v>#VALUE!</v>
      </c>
      <c r="K53" s="23" t="e">
        <f t="shared" si="3"/>
        <v>#VALUE!</v>
      </c>
      <c r="M53" s="17"/>
    </row>
    <row r="54" spans="1:13" ht="16.5" customHeight="1" x14ac:dyDescent="0.25">
      <c r="A54" s="39" t="s">
        <v>14</v>
      </c>
      <c r="B54" s="88">
        <f>SUM(B45:B53)</f>
        <v>0</v>
      </c>
      <c r="C54" s="45">
        <f>SUM(C45:C53)</f>
        <v>0</v>
      </c>
      <c r="D54" s="6"/>
      <c r="E54" s="6"/>
      <c r="J54" s="4"/>
      <c r="K54" s="6"/>
      <c r="M54" s="7"/>
    </row>
    <row r="55" spans="1:13" ht="15.75" thickBot="1" x14ac:dyDescent="0.3">
      <c r="A55" s="5"/>
      <c r="B55" s="6"/>
      <c r="C55" s="6"/>
      <c r="D55" s="6"/>
      <c r="E55" s="6"/>
      <c r="F55" s="6"/>
      <c r="G55" s="6"/>
      <c r="M55" s="7"/>
    </row>
    <row r="56" spans="1:13" ht="19.5" thickBot="1" x14ac:dyDescent="0.3">
      <c r="A56" s="77" t="s">
        <v>15</v>
      </c>
      <c r="B56" s="89" t="s">
        <v>46</v>
      </c>
      <c r="C56" s="107" t="s">
        <v>45</v>
      </c>
      <c r="D56" s="6"/>
      <c r="E56" s="6"/>
      <c r="M56" s="7"/>
    </row>
    <row r="57" spans="1:13" ht="15.75" thickBot="1" x14ac:dyDescent="0.3">
      <c r="A57" s="61" t="s">
        <v>43</v>
      </c>
      <c r="B57" s="93" t="e">
        <f>B54/B42</f>
        <v>#DIV/0!</v>
      </c>
      <c r="C57" s="62" t="e">
        <f>C54/C42</f>
        <v>#VALUE!</v>
      </c>
      <c r="D57" s="6"/>
      <c r="E57" s="6"/>
      <c r="M57" s="7"/>
    </row>
    <row r="58" spans="1:13" ht="15.75" thickTop="1" x14ac:dyDescent="0.25">
      <c r="A58" s="59" t="s">
        <v>23</v>
      </c>
      <c r="B58" s="94" t="e">
        <f>B57/22</f>
        <v>#DIV/0!</v>
      </c>
      <c r="C58" s="60" t="e">
        <f>C57/22</f>
        <v>#VALUE!</v>
      </c>
      <c r="D58" s="58" t="s">
        <v>30</v>
      </c>
      <c r="E58" s="58"/>
      <c r="M58" s="7"/>
    </row>
    <row r="59" spans="1:13" x14ac:dyDescent="0.25">
      <c r="A59" s="34" t="s">
        <v>19</v>
      </c>
      <c r="B59" s="95" t="e">
        <f>B57/26</f>
        <v>#DIV/0!</v>
      </c>
      <c r="C59" s="46" t="e">
        <f>C57/26</f>
        <v>#VALUE!</v>
      </c>
      <c r="D59" s="58" t="s">
        <v>31</v>
      </c>
      <c r="E59" s="58"/>
      <c r="M59" s="7"/>
    </row>
    <row r="60" spans="1:13" x14ac:dyDescent="0.25">
      <c r="A60" s="34" t="s">
        <v>20</v>
      </c>
      <c r="B60" s="95" t="e">
        <f>B57/30</f>
        <v>#DIV/0!</v>
      </c>
      <c r="C60" s="46" t="e">
        <f>C57/30</f>
        <v>#VALUE!</v>
      </c>
      <c r="D60" s="58" t="s">
        <v>32</v>
      </c>
      <c r="E60" s="58"/>
      <c r="M60" s="7"/>
    </row>
    <row r="61" spans="1:13" x14ac:dyDescent="0.25">
      <c r="A61" s="5"/>
      <c r="B61" s="6"/>
      <c r="C61" s="6"/>
      <c r="D61" s="6"/>
      <c r="E61" s="6"/>
      <c r="M61" s="7"/>
    </row>
    <row r="62" spans="1:13" x14ac:dyDescent="0.25">
      <c r="A62" s="5"/>
      <c r="B62" s="6"/>
      <c r="C62" s="6"/>
      <c r="D62" s="6"/>
      <c r="E62" s="6"/>
      <c r="F62" s="17"/>
      <c r="G62" s="16"/>
      <c r="H62" s="16"/>
      <c r="I62" s="18"/>
      <c r="M62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Ejemplo</vt:lpstr>
      <vt:lpstr>Futuro</vt:lpstr>
    </vt:vector>
  </TitlesOfParts>
  <Company>www.jorgeromero.org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Romero</dc:creator>
  <cp:lastModifiedBy>DELL</cp:lastModifiedBy>
  <dcterms:created xsi:type="dcterms:W3CDTF">2021-02-04T18:57:35Z</dcterms:created>
  <dcterms:modified xsi:type="dcterms:W3CDTF">2023-12-04T20:25:18Z</dcterms:modified>
</cp:coreProperties>
</file>