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A6224776-20AB-4BB5-94D3-0285A19433E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sentación" sheetId="2" r:id="rId1"/>
    <sheet name="Ejemplo" sheetId="19" r:id="rId2"/>
  </sheets>
  <definedNames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D43" i="19" l="1"/>
  <c r="B53" i="19" s="1"/>
  <c r="B41" i="19"/>
  <c r="F11" i="19"/>
  <c r="B56" i="19" l="1"/>
  <c r="B59" i="19" s="1"/>
  <c r="E49" i="19" s="1"/>
  <c r="F49" i="19" s="1"/>
  <c r="B57" i="19" l="1"/>
  <c r="E47" i="19" s="1"/>
  <c r="F47" i="19" s="1"/>
  <c r="H47" i="19" s="1"/>
  <c r="B58" i="19"/>
  <c r="E48" i="19" s="1"/>
  <c r="F48" i="19" s="1"/>
  <c r="G48" i="19" s="1"/>
  <c r="G49" i="19"/>
  <c r="H49" i="19"/>
  <c r="B9" i="19"/>
  <c r="H48" i="19" l="1"/>
  <c r="G47" i="19"/>
  <c r="I48" i="19"/>
  <c r="I49" i="19"/>
  <c r="I47" i="19"/>
  <c r="B12" i="19" l="1"/>
  <c r="B21" i="19" l="1"/>
  <c r="B24" i="19" s="1"/>
  <c r="B26" i="19" s="1"/>
  <c r="G16" i="19" s="1"/>
  <c r="H16" i="19" s="1"/>
  <c r="B27" i="19" l="1"/>
  <c r="G17" i="19" s="1"/>
  <c r="H17" i="19" s="1"/>
  <c r="K17" i="19" s="1"/>
  <c r="B25" i="19"/>
  <c r="G15" i="19" s="1"/>
  <c r="H15" i="19" s="1"/>
  <c r="K15" i="19" s="1"/>
  <c r="K16" i="19"/>
  <c r="J16" i="19"/>
  <c r="I16" i="19"/>
  <c r="J17" i="19" l="1"/>
  <c r="I15" i="19"/>
  <c r="I17" i="19"/>
  <c r="J1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F6" authorId="0" shapeId="0" xr:uid="{863FA4A8-5047-4C36-B047-87DADF65B257}">
      <text>
        <r>
          <rPr>
            <b/>
            <sz val="9"/>
            <color indexed="81"/>
            <rFont val="Tahoma"/>
            <family val="2"/>
          </rPr>
          <t>PASO 4. Registra en esta tabla el sueldo que te quieres pagar cada mes (cuánto quieres para tu bolsillo) y el sueldo que pagarás a quienes trabajen contigo</t>
        </r>
      </text>
    </comment>
    <comment ref="B7" authorId="0" shapeId="0" xr:uid="{E162464A-D8C1-4CB7-885B-8FE704DA2A52}">
      <text>
        <r>
          <rPr>
            <b/>
            <sz val="9"/>
            <color indexed="81"/>
            <rFont val="Tahoma"/>
            <family val="2"/>
          </rPr>
          <t>PASO 1. Anota en promedio cuánto te compran (o analiza qué usan las personas en tu zona y estima en cuánto se los venderías)</t>
        </r>
      </text>
    </comment>
    <comment ref="B8" authorId="0" shapeId="0" xr:uid="{5B29C469-E4E4-4191-BC67-944296710643}">
      <text>
        <r>
          <rPr>
            <b/>
            <sz val="9"/>
            <color indexed="81"/>
            <rFont val="Tahoma"/>
            <family val="2"/>
          </rPr>
          <t>PASO 2. Estima cuánto te cuesta comprar o fabricar el paso 1</t>
        </r>
      </text>
    </comment>
    <comment ref="B11" authorId="0" shapeId="0" xr:uid="{EA2D2A1D-F964-48E8-9CB5-09BD79BC4FBD}">
      <text>
        <r>
          <rPr>
            <b/>
            <sz val="9"/>
            <color indexed="81"/>
            <rFont val="Tahoma"/>
            <family val="2"/>
          </rPr>
          <t>PASO 3. Registra en esta tabla tus gastos que tienes o tendrás cada mes.
Nota: en la casilla de "sueldos" no escribas nada, esta se actualiza con lo que escribas en el paso 4.</t>
        </r>
      </text>
    </comment>
    <comment ref="B23" authorId="0" shapeId="0" xr:uid="{25DBFFBB-6220-49E3-A18A-C239E896F33A}">
      <text>
        <r>
          <rPr>
            <b/>
            <sz val="9"/>
            <color indexed="81"/>
            <rFont val="Tahoma"/>
            <family val="2"/>
          </rPr>
          <t>Resultados: suponiendo que estos sean tus números, necesitas hacer 252 ventas al mes para cubrir tus gastos y pagarte un sueldo... sé que se escucha mucho :) 
En otras palabras, si abres tu negocio 6 días a la semana, tienes que hacer 9 ventas por día para tener un negocio rentable... ¿Más fácil de llegar a la meta verdad?</t>
        </r>
      </text>
    </comment>
  </commentList>
</comments>
</file>

<file path=xl/sharedStrings.xml><?xml version="1.0" encoding="utf-8"?>
<sst xmlns="http://schemas.openxmlformats.org/spreadsheetml/2006/main" count="81" uniqueCount="42">
  <si>
    <t>Mantenimiento</t>
  </si>
  <si>
    <t>Utilidad bruta</t>
  </si>
  <si>
    <t>Renta</t>
  </si>
  <si>
    <t>Préstamo</t>
  </si>
  <si>
    <t>Ventas</t>
  </si>
  <si>
    <t>Costos</t>
  </si>
  <si>
    <t xml:space="preserve">            PUNTO DE EQUILIBRIO</t>
  </si>
  <si>
    <t>Sueldos</t>
  </si>
  <si>
    <t>Servicios (internet, electricidad, etc.)</t>
  </si>
  <si>
    <t>Meses sin intereses</t>
  </si>
  <si>
    <t>Software y aplicaciones</t>
  </si>
  <si>
    <t>Requisitos de gobierno</t>
  </si>
  <si>
    <t>VENTAS DE TU PRODUCTO / SERVICIO</t>
  </si>
  <si>
    <t>-</t>
  </si>
  <si>
    <t>Costos fijos</t>
  </si>
  <si>
    <t>PUNTO DE EQUILIBRIO</t>
  </si>
  <si>
    <t>COSTOS FIJOS MENSUALES</t>
  </si>
  <si>
    <t>SUELDOS</t>
  </si>
  <si>
    <t>Sueldo dueña</t>
  </si>
  <si>
    <t>Colaboradora</t>
  </si>
  <si>
    <t>Apertura</t>
  </si>
  <si>
    <t>Lunes - viernes</t>
  </si>
  <si>
    <t>Lunes - sabado</t>
  </si>
  <si>
    <t>Lunes - domingo</t>
  </si>
  <si>
    <t>Redondeo</t>
  </si>
  <si>
    <t>Lunes a viernes</t>
  </si>
  <si>
    <t>Lunes a sábado</t>
  </si>
  <si>
    <t>Lunes a domingo</t>
  </si>
  <si>
    <t>Utilidad diaria</t>
  </si>
  <si>
    <t>Otros gastos</t>
  </si>
  <si>
    <t>⇆  Anota cuánto quieres ganar de utilidad al mes (no es para reinvertir en tu negocio, sino para ti)</t>
  </si>
  <si>
    <t>⇆  Registra los sueldos que pagarás al mes a tu equipo (en caso de aplicar)</t>
  </si>
  <si>
    <t xml:space="preserve">               Finanzas para emprender</t>
  </si>
  <si>
    <t>SECCIÓN DE EJEMPLO</t>
  </si>
  <si>
    <t>REGISTRA TUS DATOS</t>
  </si>
  <si>
    <t>Promedio de venta por cliente</t>
  </si>
  <si>
    <t>Número de ventas que debes hacer al mes</t>
  </si>
  <si>
    <t>Ventas por día (lunes a viernes)</t>
  </si>
  <si>
    <t>Ventas por día (lunes a sábado)</t>
  </si>
  <si>
    <t>Ventas por día (lunes a domingo)</t>
  </si>
  <si>
    <t>Promedio del costo</t>
  </si>
  <si>
    <t>Ventas diarias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</si>
</sst>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[$$-300A]#,##0.00"/>
    <numFmt numFmtId="166" formatCode="0.0"/>
    <numFmt numFmtId="167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.5"/>
      <color theme="1" tint="0.14999847407452621"/>
      <name val="Calibri Light"/>
      <family val="2"/>
      <scheme val="major"/>
    </font>
    <font>
      <b/>
      <i/>
      <sz val="10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FAF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499984740745262"/>
      </left>
      <right/>
      <top/>
      <bottom style="hair">
        <color theme="1" tint="0.499984740745262"/>
      </bottom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uble">
        <color theme="1" tint="0.2499465926084170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</cellStyleXfs>
  <cellXfs count="78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7" fillId="33" borderId="0" xfId="0" applyFont="1" applyFill="1"/>
    <xf numFmtId="0" fontId="17" fillId="0" borderId="0" xfId="0" applyFont="1"/>
    <xf numFmtId="0" fontId="27" fillId="0" borderId="0" xfId="0" applyFont="1"/>
    <xf numFmtId="165" fontId="27" fillId="0" borderId="0" xfId="0" applyNumberFormat="1" applyFont="1"/>
    <xf numFmtId="0" fontId="28" fillId="0" borderId="0" xfId="0" applyFont="1" applyAlignment="1">
      <alignment vertical="center"/>
    </xf>
    <xf numFmtId="164" fontId="0" fillId="33" borderId="0" xfId="0" applyNumberFormat="1" applyFill="1" applyAlignment="1">
      <alignment vertical="center"/>
    </xf>
    <xf numFmtId="164" fontId="16" fillId="33" borderId="0" xfId="0" applyNumberFormat="1" applyFont="1" applyFill="1" applyAlignment="1">
      <alignment vertical="center"/>
    </xf>
    <xf numFmtId="8" fontId="0" fillId="0" borderId="0" xfId="0" applyNumberFormat="1"/>
    <xf numFmtId="0" fontId="0" fillId="33" borderId="0" xfId="0" applyFill="1" applyAlignment="1">
      <alignment horizontal="center" vertical="center"/>
    </xf>
    <xf numFmtId="164" fontId="0" fillId="33" borderId="0" xfId="0" applyNumberForma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8" fontId="0" fillId="0" borderId="14" xfId="0" applyNumberFormat="1" applyBorder="1"/>
    <xf numFmtId="164" fontId="0" fillId="33" borderId="15" xfId="0" applyNumberFormat="1" applyFill="1" applyBorder="1" applyAlignment="1">
      <alignment horizontal="center" vertical="center"/>
    </xf>
    <xf numFmtId="8" fontId="0" fillId="0" borderId="16" xfId="0" applyNumberFormat="1" applyBorder="1"/>
    <xf numFmtId="164" fontId="0" fillId="33" borderId="17" xfId="0" applyNumberFormat="1" applyFill="1" applyBorder="1" applyAlignment="1">
      <alignment horizontal="center" vertical="center"/>
    </xf>
    <xf numFmtId="8" fontId="0" fillId="37" borderId="14" xfId="0" applyNumberFormat="1" applyFill="1" applyBorder="1"/>
    <xf numFmtId="164" fontId="0" fillId="37" borderId="15" xfId="0" applyNumberFormat="1" applyFill="1" applyBorder="1" applyAlignment="1">
      <alignment horizontal="center" vertical="center"/>
    </xf>
    <xf numFmtId="167" fontId="0" fillId="0" borderId="13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6" fillId="35" borderId="11" xfId="0" applyFont="1" applyFill="1" applyBorder="1" applyAlignment="1">
      <alignment horizontal="left" vertical="center"/>
    </xf>
    <xf numFmtId="164" fontId="16" fillId="35" borderId="12" xfId="0" applyNumberFormat="1" applyFont="1" applyFill="1" applyBorder="1" applyAlignment="1">
      <alignment horizontal="left" vertical="center"/>
    </xf>
    <xf numFmtId="0" fontId="30" fillId="39" borderId="0" xfId="0" applyFont="1" applyFill="1" applyAlignment="1">
      <alignment vertical="center"/>
    </xf>
    <xf numFmtId="0" fontId="16" fillId="0" borderId="18" xfId="0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0" fillId="0" borderId="18" xfId="0" applyBorder="1"/>
    <xf numFmtId="0" fontId="16" fillId="35" borderId="10" xfId="0" applyFont="1" applyFill="1" applyBorder="1" applyAlignment="1">
      <alignment horizontal="center" vertical="center"/>
    </xf>
    <xf numFmtId="0" fontId="0" fillId="35" borderId="12" xfId="0" applyFill="1" applyBorder="1" applyAlignment="1">
      <alignment horizontal="center" vertical="center"/>
    </xf>
    <xf numFmtId="0" fontId="24" fillId="0" borderId="0" xfId="0" applyFont="1"/>
    <xf numFmtId="0" fontId="16" fillId="37" borderId="19" xfId="0" applyFont="1" applyFill="1" applyBorder="1" applyAlignment="1">
      <alignment vertical="center"/>
    </xf>
    <xf numFmtId="0" fontId="16" fillId="37" borderId="20" xfId="0" applyFont="1" applyFill="1" applyBorder="1" applyAlignment="1">
      <alignment vertical="center"/>
    </xf>
    <xf numFmtId="0" fontId="16" fillId="37" borderId="21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37" borderId="23" xfId="0" applyFont="1" applyFill="1" applyBorder="1" applyAlignment="1">
      <alignment vertical="center"/>
    </xf>
    <xf numFmtId="0" fontId="16" fillId="37" borderId="24" xfId="0" applyFont="1" applyFill="1" applyBorder="1" applyAlignment="1">
      <alignment vertical="center"/>
    </xf>
    <xf numFmtId="0" fontId="0" fillId="37" borderId="25" xfId="0" applyFill="1" applyBorder="1" applyAlignment="1">
      <alignment vertical="center"/>
    </xf>
    <xf numFmtId="0" fontId="0" fillId="37" borderId="26" xfId="0" applyFill="1" applyBorder="1" applyAlignment="1">
      <alignment vertical="center"/>
    </xf>
    <xf numFmtId="8" fontId="0" fillId="33" borderId="28" xfId="0" applyNumberFormat="1" applyFill="1" applyBorder="1" applyAlignment="1">
      <alignment horizontal="right" vertical="center"/>
    </xf>
    <xf numFmtId="8" fontId="0" fillId="33" borderId="14" xfId="0" applyNumberFormat="1" applyFill="1" applyBorder="1" applyAlignment="1">
      <alignment horizontal="right" vertical="center"/>
    </xf>
    <xf numFmtId="8" fontId="0" fillId="33" borderId="29" xfId="0" applyNumberFormat="1" applyFill="1" applyBorder="1" applyAlignment="1">
      <alignment horizontal="right" vertical="center"/>
    </xf>
    <xf numFmtId="8" fontId="16" fillId="37" borderId="30" xfId="0" applyNumberFormat="1" applyFont="1" applyFill="1" applyBorder="1" applyAlignment="1">
      <alignment horizontal="right" vertical="center"/>
    </xf>
    <xf numFmtId="166" fontId="16" fillId="37" borderId="34" xfId="0" applyNumberFormat="1" applyFont="1" applyFill="1" applyBorder="1" applyAlignment="1">
      <alignment horizontal="center" vertical="center"/>
    </xf>
    <xf numFmtId="44" fontId="0" fillId="33" borderId="31" xfId="0" applyNumberFormat="1" applyFill="1" applyBorder="1" applyAlignment="1">
      <alignment horizontal="right" vertical="center"/>
    </xf>
    <xf numFmtId="44" fontId="0" fillId="33" borderId="32" xfId="0" applyNumberFormat="1" applyFill="1" applyBorder="1" applyAlignment="1">
      <alignment horizontal="right" vertical="center"/>
    </xf>
    <xf numFmtId="0" fontId="24" fillId="39" borderId="33" xfId="0" applyFont="1" applyFill="1" applyBorder="1" applyAlignment="1">
      <alignment horizontal="right"/>
    </xf>
    <xf numFmtId="0" fontId="24" fillId="39" borderId="27" xfId="0" applyFont="1" applyFill="1" applyBorder="1"/>
    <xf numFmtId="0" fontId="16" fillId="35" borderId="36" xfId="0" applyFont="1" applyFill="1" applyBorder="1" applyAlignment="1">
      <alignment horizontal="left" vertical="center"/>
    </xf>
    <xf numFmtId="0" fontId="16" fillId="33" borderId="37" xfId="0" applyFont="1" applyFill="1" applyBorder="1" applyAlignment="1">
      <alignment horizontal="left" vertical="center"/>
    </xf>
    <xf numFmtId="166" fontId="16" fillId="37" borderId="37" xfId="0" applyNumberFormat="1" applyFont="1" applyFill="1" applyBorder="1" applyAlignment="1">
      <alignment horizontal="left" vertical="center"/>
    </xf>
    <xf numFmtId="0" fontId="16" fillId="33" borderId="38" xfId="0" applyFont="1" applyFill="1" applyBorder="1" applyAlignment="1">
      <alignment horizontal="left" vertical="center"/>
    </xf>
    <xf numFmtId="166" fontId="0" fillId="33" borderId="14" xfId="0" applyNumberFormat="1" applyFill="1" applyBorder="1" applyAlignment="1">
      <alignment horizontal="center" vertical="center"/>
    </xf>
    <xf numFmtId="166" fontId="0" fillId="33" borderId="16" xfId="0" applyNumberFormat="1" applyFill="1" applyBorder="1" applyAlignment="1">
      <alignment horizontal="center" vertical="center"/>
    </xf>
    <xf numFmtId="166" fontId="0" fillId="37" borderId="14" xfId="0" applyNumberFormat="1" applyFill="1" applyBorder="1" applyAlignment="1">
      <alignment horizontal="center" vertical="center"/>
    </xf>
    <xf numFmtId="167" fontId="16" fillId="38" borderId="39" xfId="0" applyNumberFormat="1" applyFont="1" applyFill="1" applyBorder="1" applyAlignment="1">
      <alignment vertical="center"/>
    </xf>
    <xf numFmtId="164" fontId="16" fillId="38" borderId="40" xfId="0" applyNumberFormat="1" applyFont="1" applyFill="1" applyBorder="1" applyAlignment="1">
      <alignment vertical="center"/>
    </xf>
    <xf numFmtId="164" fontId="13" fillId="33" borderId="0" xfId="0" applyNumberFormat="1" applyFont="1" applyFill="1" applyAlignment="1">
      <alignment vertical="center"/>
    </xf>
    <xf numFmtId="0" fontId="16" fillId="37" borderId="41" xfId="0" applyFont="1" applyFill="1" applyBorder="1" applyAlignment="1">
      <alignment vertical="center"/>
    </xf>
    <xf numFmtId="166" fontId="16" fillId="37" borderId="27" xfId="0" applyNumberFormat="1" applyFont="1" applyFill="1" applyBorder="1" applyAlignment="1">
      <alignment horizontal="center" vertical="center"/>
    </xf>
    <xf numFmtId="0" fontId="16" fillId="37" borderId="42" xfId="0" applyFont="1" applyFill="1" applyBorder="1" applyAlignment="1">
      <alignment vertical="center"/>
    </xf>
    <xf numFmtId="1" fontId="16" fillId="37" borderId="43" xfId="0" applyNumberFormat="1" applyFont="1" applyFill="1" applyBorder="1" applyAlignment="1">
      <alignment horizontal="center" vertical="center"/>
    </xf>
    <xf numFmtId="0" fontId="26" fillId="36" borderId="0" xfId="0" applyFont="1" applyFill="1" applyAlignment="1">
      <alignment horizontal="left" vertical="center"/>
    </xf>
    <xf numFmtId="0" fontId="30" fillId="40" borderId="0" xfId="0" applyFont="1" applyFill="1" applyAlignment="1">
      <alignment vertical="center"/>
    </xf>
    <xf numFmtId="0" fontId="24" fillId="40" borderId="27" xfId="0" applyFont="1" applyFill="1" applyBorder="1"/>
    <xf numFmtId="0" fontId="24" fillId="40" borderId="33" xfId="0" applyFont="1" applyFill="1" applyBorder="1" applyAlignment="1">
      <alignment horizontal="right"/>
    </xf>
    <xf numFmtId="0" fontId="16" fillId="0" borderId="0" xfId="0" applyFont="1"/>
    <xf numFmtId="0" fontId="31" fillId="41" borderId="0" xfId="0" applyFont="1" applyFill="1"/>
    <xf numFmtId="0" fontId="17" fillId="41" borderId="0" xfId="0" applyFont="1" applyFill="1"/>
    <xf numFmtId="0" fontId="25" fillId="41" borderId="0" xfId="0" applyFont="1" applyFill="1"/>
    <xf numFmtId="0" fontId="33" fillId="41" borderId="35" xfId="0" applyFont="1" applyFill="1" applyBorder="1" applyAlignment="1">
      <alignment vertical="top"/>
    </xf>
    <xf numFmtId="0" fontId="17" fillId="41" borderId="35" xfId="0" applyFont="1" applyFill="1" applyBorder="1"/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5" xr:uid="{00000000-0005-0000-0000-000017000000}"/>
    <cellStyle name="Encabezado 4" xfId="5" builtinId="19" customBuiltin="1"/>
    <cellStyle name="Encabezado 4 2" xfId="44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5000000}"/>
    <cellStyle name="Normal 3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6" xr:uid="{00000000-0005-0000-0000-00002E000000}"/>
    <cellStyle name="Título 3" xfId="4" builtinId="18" customBuiltin="1"/>
    <cellStyle name="Título 4" xfId="42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65D5BA"/>
      <color rgb="FF279178"/>
      <color rgb="FF2FAF91"/>
      <color rgb="FF7C062B"/>
      <color rgb="FFF76969"/>
      <color rgb="FFFF5757"/>
      <color rgb="FF047E21"/>
      <color rgb="FFF65050"/>
      <color rgb="FFFCE0E8"/>
      <color rgb="FFA3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Ejemplo!$H$15:$H$17</c:f>
              <c:strCache>
                <c:ptCount val="3"/>
                <c:pt idx="0">
                  <c:v>12.0</c:v>
                </c:pt>
                <c:pt idx="1">
                  <c:v>10.0</c:v>
                </c:pt>
                <c:pt idx="2">
                  <c:v>9.0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Ejemplo!$C$25:$C$27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Ejemplo!$H$15:$H$17</c:f>
              <c:numCache>
                <c:formatCode>0.0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B0-4D31-A1DD-DB8D4F155B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Ejemplo!$F$47:$F$49</c:f>
              <c:strCache>
                <c:ptCount val="3"/>
                <c:pt idx="0">
                  <c:v>#¡DIV/0!</c:v>
                </c:pt>
                <c:pt idx="1">
                  <c:v>#¡DIV/0!</c:v>
                </c:pt>
                <c:pt idx="2">
                  <c:v>#¡DIV/0!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Ejemplo!$C$57:$C$59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Ejemplo!$F$47:$F$49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F-4886-9B91-248C33763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s://www.youtube.com/@jorgeromeronegocios" TargetMode="External"/><Relationship Id="rId5" Type="http://schemas.openxmlformats.org/officeDocument/2006/relationships/hyperlink" Target="https://www.tiktok.com/@jorgeromerolegacy" TargetMode="External"/><Relationship Id="rId10" Type="http://schemas.openxmlformats.org/officeDocument/2006/relationships/hyperlink" Target="https://wa.me/524426808770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s://jorgeromero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95250</xdr:rowOff>
    </xdr:from>
    <xdr:to>
      <xdr:col>6</xdr:col>
      <xdr:colOff>155754</xdr:colOff>
      <xdr:row>31</xdr:row>
      <xdr:rowOff>123825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38250"/>
          <a:ext cx="4428000" cy="47910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80315</xdr:rowOff>
    </xdr:from>
    <xdr:to>
      <xdr:col>5</xdr:col>
      <xdr:colOff>561975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6582" y="80315"/>
          <a:ext cx="3075393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Punto de Equilibrio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Joyerías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28</xdr:row>
      <xdr:rowOff>96517</xdr:rowOff>
    </xdr:from>
    <xdr:to>
      <xdr:col>5</xdr:col>
      <xdr:colOff>676275</xdr:colOff>
      <xdr:row>28</xdr:row>
      <xdr:rowOff>96517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444041" y="5430517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22</xdr:row>
      <xdr:rowOff>38100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5965" y="1813469"/>
          <a:ext cx="3950310" cy="2415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la cantidad de ventas que necesitas realizar para superar tu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Punto de Equilibrio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 decir, el momento en que tu negocio comienza a generar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utilidad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Conocerlo te permite trazarte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metas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en tu negocio, ya que las ventas por debajo del indicador te anticipan que tu proyecto se aproxima a quiebra.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que el ejercicio sea más práctico para ti, se presenta la información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financiera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una emprendedora que tiene 1 año y 3 meses con su negocio.</a:t>
          </a:r>
        </a:p>
      </xdr:txBody>
    </xdr:sp>
    <xdr:clientData/>
  </xdr:twoCellAnchor>
  <xdr:twoCellAnchor>
    <xdr:from>
      <xdr:col>1</xdr:col>
      <xdr:colOff>153023</xdr:colOff>
      <xdr:row>21</xdr:row>
      <xdr:rowOff>175011</xdr:rowOff>
    </xdr:from>
    <xdr:to>
      <xdr:col>5</xdr:col>
      <xdr:colOff>694223</xdr:colOff>
      <xdr:row>27</xdr:row>
      <xdr:rowOff>171450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5023" y="4175511"/>
          <a:ext cx="3589200" cy="11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Contexto de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la emprendedora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vende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joyería en plata (aretes, anillos, etc.). En promedio cada pieza le cuesta entre $88 y $133 pesos mexicanos, los cuales vende entre $140 y $220. De lunes a viernes vende desde su casa así como a domicilio, los fines de semana lo hace en ferias de emprendimiento y bazares.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28</xdr:row>
      <xdr:rowOff>116081</xdr:rowOff>
    </xdr:from>
    <xdr:to>
      <xdr:col>5</xdr:col>
      <xdr:colOff>676275</xdr:colOff>
      <xdr:row>31</xdr:row>
      <xdr:rowOff>7945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4533" y="5450081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379757</xdr:colOff>
      <xdr:row>31</xdr:row>
      <xdr:rowOff>161925</xdr:rowOff>
    </xdr:from>
    <xdr:to>
      <xdr:col>5</xdr:col>
      <xdr:colOff>733425</xdr:colOff>
      <xdr:row>35</xdr:row>
      <xdr:rowOff>95250</xdr:rowOff>
    </xdr:to>
    <xdr:sp macro="" textlink="">
      <xdr:nvSpPr>
        <xdr:cNvPr id="27" name="Step" descr="Here’s how to use the fill handle in Excel:">
          <a:extLst>
            <a:ext uri="{FF2B5EF4-FFF2-40B4-BE49-F238E27FC236}">
              <a16:creationId xmlns:a16="http://schemas.microsoft.com/office/drawing/2014/main" id="{E81E65C7-058E-4910-A01B-03C8F6C0DA82}"/>
            </a:ext>
          </a:extLst>
        </xdr:cNvPr>
        <xdr:cNvSpPr txBox="1"/>
      </xdr:nvSpPr>
      <xdr:spPr>
        <a:xfrm>
          <a:off x="379757" y="6067425"/>
          <a:ext cx="4163668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 emprendedora. Se omite su nombre y marca por motivos de confidencialidad.</a:t>
          </a:r>
        </a:p>
      </xdr:txBody>
    </xdr:sp>
    <xdr:clientData/>
  </xdr:twoCellAnchor>
  <xdr:twoCellAnchor>
    <xdr:from>
      <xdr:col>2</xdr:col>
      <xdr:colOff>123824</xdr:colOff>
      <xdr:row>35</xdr:row>
      <xdr:rowOff>123825</xdr:rowOff>
    </xdr:from>
    <xdr:to>
      <xdr:col>6</xdr:col>
      <xdr:colOff>38099</xdr:colOff>
      <xdr:row>38</xdr:row>
      <xdr:rowOff>122045</xdr:rowOff>
    </xdr:to>
    <xdr:sp macro="" textlink="">
      <xdr:nvSpPr>
        <xdr:cNvPr id="35" name="Step" descr="Here’s how to use the fill handle in Excel:">
          <a:extLst>
            <a:ext uri="{FF2B5EF4-FFF2-40B4-BE49-F238E27FC236}">
              <a16:creationId xmlns:a16="http://schemas.microsoft.com/office/drawing/2014/main" id="{947D2BF0-1FD7-4465-8387-2520F6330FDD}"/>
            </a:ext>
          </a:extLst>
        </xdr:cNvPr>
        <xdr:cNvSpPr txBox="1"/>
      </xdr:nvSpPr>
      <xdr:spPr>
        <a:xfrm>
          <a:off x="1647824" y="6791325"/>
          <a:ext cx="2962275" cy="56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36</xdr:row>
      <xdr:rowOff>0</xdr:rowOff>
    </xdr:from>
    <xdr:to>
      <xdr:col>2</xdr:col>
      <xdr:colOff>19050</xdr:colOff>
      <xdr:row>38</xdr:row>
      <xdr:rowOff>67198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EA51348-E119-43E9-B913-5728851E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380221"/>
          <a:ext cx="1200150" cy="448198"/>
        </a:xfrm>
        <a:prstGeom prst="rect">
          <a:avLst/>
        </a:prstGeom>
      </xdr:spPr>
    </xdr:pic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45" name="Straight Connector 20" descr="Decorative line">
          <a:extLst>
            <a:ext uri="{FF2B5EF4-FFF2-40B4-BE49-F238E27FC236}">
              <a16:creationId xmlns:a16="http://schemas.microsoft.com/office/drawing/2014/main" id="{12C2455A-984D-47DA-ABE7-842A211CDA6B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523875</xdr:colOff>
      <xdr:row>22</xdr:row>
      <xdr:rowOff>66675</xdr:rowOff>
    </xdr:from>
    <xdr:to>
      <xdr:col>1</xdr:col>
      <xdr:colOff>180975</xdr:colOff>
      <xdr:row>24</xdr:row>
      <xdr:rowOff>104775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1A88D49-F129-E6BF-0DDB-5FDD5E24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576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562470</xdr:colOff>
      <xdr:row>40</xdr:row>
      <xdr:rowOff>168586</xdr:rowOff>
    </xdr:from>
    <xdr:to>
      <xdr:col>3</xdr:col>
      <xdr:colOff>159784</xdr:colOff>
      <xdr:row>42</xdr:row>
      <xdr:rowOff>145112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75EE9CE-CD5D-498B-BCC1-00CDB14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0" y="7788586"/>
          <a:ext cx="359314" cy="3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254244</xdr:colOff>
      <xdr:row>40</xdr:row>
      <xdr:rowOff>154856</xdr:rowOff>
    </xdr:from>
    <xdr:to>
      <xdr:col>0</xdr:col>
      <xdr:colOff>614244</xdr:colOff>
      <xdr:row>42</xdr:row>
      <xdr:rowOff>133856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C1827F5-9AE7-4C05-8065-B0EF78A4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" y="7774856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121662</xdr:rowOff>
    </xdr:from>
    <xdr:to>
      <xdr:col>1</xdr:col>
      <xdr:colOff>10990</xdr:colOff>
      <xdr:row>44</xdr:row>
      <xdr:rowOff>59420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4A627-0660-4B16-9E13-72146845BE32}"/>
            </a:ext>
          </a:extLst>
        </xdr:cNvPr>
        <xdr:cNvSpPr txBox="1"/>
      </xdr:nvSpPr>
      <xdr:spPr>
        <a:xfrm>
          <a:off x="47625" y="8122662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40</xdr:row>
      <xdr:rowOff>101483</xdr:rowOff>
    </xdr:from>
    <xdr:to>
      <xdr:col>1</xdr:col>
      <xdr:colOff>40298</xdr:colOff>
      <xdr:row>44</xdr:row>
      <xdr:rowOff>12392</xdr:rowOff>
    </xdr:to>
    <xdr:sp macro="" textlink="">
      <xdr:nvSpPr>
        <xdr:cNvPr id="23" name="Rectángulo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5C4EF3-11A1-4197-8C72-1CED0BF494A0}"/>
            </a:ext>
          </a:extLst>
        </xdr:cNvPr>
        <xdr:cNvSpPr/>
      </xdr:nvSpPr>
      <xdr:spPr>
        <a:xfrm>
          <a:off x="68872" y="7721483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374319</xdr:colOff>
      <xdr:row>40</xdr:row>
      <xdr:rowOff>160851</xdr:rowOff>
    </xdr:from>
    <xdr:to>
      <xdr:col>1</xdr:col>
      <xdr:colOff>734319</xdr:colOff>
      <xdr:row>42</xdr:row>
      <xdr:rowOff>139851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2BF3EEF-A676-4C13-882D-7CC52379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19" y="778085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90456</xdr:colOff>
      <xdr:row>42</xdr:row>
      <xdr:rowOff>127562</xdr:rowOff>
    </xdr:from>
    <xdr:to>
      <xdr:col>2</xdr:col>
      <xdr:colOff>269544</xdr:colOff>
      <xdr:row>44</xdr:row>
      <xdr:rowOff>84464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514380B-27E7-4180-B1C2-B02059E4017A}"/>
            </a:ext>
          </a:extLst>
        </xdr:cNvPr>
        <xdr:cNvSpPr txBox="1"/>
      </xdr:nvSpPr>
      <xdr:spPr>
        <a:xfrm>
          <a:off x="852456" y="8128562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652097</xdr:colOff>
      <xdr:row>40</xdr:row>
      <xdr:rowOff>175059</xdr:rowOff>
    </xdr:from>
    <xdr:to>
      <xdr:col>6</xdr:col>
      <xdr:colOff>252047</xdr:colOff>
      <xdr:row>42</xdr:row>
      <xdr:rowOff>156009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0801BBB-7F8D-4EDC-9EE3-AF5EB2B9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7" y="7795059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516544</xdr:colOff>
      <xdr:row>42</xdr:row>
      <xdr:rowOff>82737</xdr:rowOff>
    </xdr:from>
    <xdr:to>
      <xdr:col>5</xdr:col>
      <xdr:colOff>160454</xdr:colOff>
      <xdr:row>44</xdr:row>
      <xdr:rowOff>8002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0CAA638-74BF-4052-A074-E909D38BA59B}"/>
            </a:ext>
          </a:extLst>
        </xdr:cNvPr>
        <xdr:cNvSpPr txBox="1"/>
      </xdr:nvSpPr>
      <xdr:spPr>
        <a:xfrm>
          <a:off x="2802544" y="8083737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125473</xdr:colOff>
      <xdr:row>40</xdr:row>
      <xdr:rowOff>156740</xdr:rowOff>
    </xdr:from>
    <xdr:to>
      <xdr:col>4</xdr:col>
      <xdr:colOff>442541</xdr:colOff>
      <xdr:row>42</xdr:row>
      <xdr:rowOff>101738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E781A9D-9B5B-4DCA-887C-27F52203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73473" y="7776740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611793</xdr:colOff>
      <xdr:row>40</xdr:row>
      <xdr:rowOff>167464</xdr:rowOff>
    </xdr:from>
    <xdr:to>
      <xdr:col>5</xdr:col>
      <xdr:colOff>56011</xdr:colOff>
      <xdr:row>43</xdr:row>
      <xdr:rowOff>165845</xdr:rowOff>
    </xdr:to>
    <xdr:sp macro="" textlink="">
      <xdr:nvSpPr>
        <xdr:cNvPr id="31" name="Rectángulo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B75830-E618-4357-AF5D-36C7C99A6B4B}"/>
            </a:ext>
          </a:extLst>
        </xdr:cNvPr>
        <xdr:cNvSpPr/>
      </xdr:nvSpPr>
      <xdr:spPr>
        <a:xfrm>
          <a:off x="2897793" y="7787464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277762</xdr:colOff>
      <xdr:row>42</xdr:row>
      <xdr:rowOff>115477</xdr:rowOff>
    </xdr:from>
    <xdr:to>
      <xdr:col>3</xdr:col>
      <xdr:colOff>458737</xdr:colOff>
      <xdr:row>44</xdr:row>
      <xdr:rowOff>53235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BE24B43-E181-4E9D-91A9-0600D5616BD7}"/>
            </a:ext>
          </a:extLst>
        </xdr:cNvPr>
        <xdr:cNvSpPr txBox="1"/>
      </xdr:nvSpPr>
      <xdr:spPr>
        <a:xfrm>
          <a:off x="1801762" y="8116477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364129</xdr:colOff>
      <xdr:row>40</xdr:row>
      <xdr:rowOff>76200</xdr:rowOff>
    </xdr:from>
    <xdr:to>
      <xdr:col>3</xdr:col>
      <xdr:colOff>335555</xdr:colOff>
      <xdr:row>43</xdr:row>
      <xdr:rowOff>177609</xdr:rowOff>
    </xdr:to>
    <xdr:sp macro="" textlink="">
      <xdr:nvSpPr>
        <xdr:cNvPr id="39" name="Rectángulo 3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D9F9CC-BE84-48E8-93BE-2F38574C22D6}"/>
            </a:ext>
          </a:extLst>
        </xdr:cNvPr>
        <xdr:cNvSpPr/>
      </xdr:nvSpPr>
      <xdr:spPr>
        <a:xfrm>
          <a:off x="1888129" y="7696200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193060</xdr:colOff>
      <xdr:row>40</xdr:row>
      <xdr:rowOff>97639</xdr:rowOff>
    </xdr:from>
    <xdr:to>
      <xdr:col>2</xdr:col>
      <xdr:colOff>164486</xdr:colOff>
      <xdr:row>44</xdr:row>
      <xdr:rowOff>8548</xdr:rowOff>
    </xdr:to>
    <xdr:sp macro="" textlink="">
      <xdr:nvSpPr>
        <xdr:cNvPr id="40" name="Rectángulo 3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5168A29-4919-4B19-9D14-E4B91CA7A069}"/>
            </a:ext>
          </a:extLst>
        </xdr:cNvPr>
        <xdr:cNvSpPr/>
      </xdr:nvSpPr>
      <xdr:spPr>
        <a:xfrm>
          <a:off x="955060" y="7717639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128221</xdr:colOff>
      <xdr:row>42</xdr:row>
      <xdr:rowOff>73212</xdr:rowOff>
    </xdr:from>
    <xdr:to>
      <xdr:col>7</xdr:col>
      <xdr:colOff>62279</xdr:colOff>
      <xdr:row>43</xdr:row>
      <xdr:rowOff>188977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AA67F37-AEB3-4493-B7D0-D124FD3BEFCC}"/>
            </a:ext>
          </a:extLst>
        </xdr:cNvPr>
        <xdr:cNvSpPr txBox="1"/>
      </xdr:nvSpPr>
      <xdr:spPr>
        <a:xfrm>
          <a:off x="3938221" y="8074212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142875</xdr:colOff>
      <xdr:row>0</xdr:row>
      <xdr:rowOff>90450</xdr:rowOff>
    </xdr:from>
    <xdr:to>
      <xdr:col>1</xdr:col>
      <xdr:colOff>161925</xdr:colOff>
      <xdr:row>4</xdr:row>
      <xdr:rowOff>109500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49A09E5-0050-C246-5B8A-ECDF0FEC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0450"/>
          <a:ext cx="78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</xdr:colOff>
      <xdr:row>17</xdr:row>
      <xdr:rowOff>200025</xdr:rowOff>
    </xdr:from>
    <xdr:to>
      <xdr:col>10</xdr:col>
      <xdr:colOff>722292</xdr:colOff>
      <xdr:row>27</xdr:row>
      <xdr:rowOff>157829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A6D8EEE-30BE-4375-BCCB-0E1185F7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804176</xdr:colOff>
      <xdr:row>50</xdr:row>
      <xdr:rowOff>19050</xdr:rowOff>
    </xdr:from>
    <xdr:to>
      <xdr:col>8</xdr:col>
      <xdr:colOff>969942</xdr:colOff>
      <xdr:row>59</xdr:row>
      <xdr:rowOff>186404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1E43324-1B09-4200-B81F-7A4578334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90176</xdr:colOff>
      <xdr:row>0</xdr:row>
      <xdr:rowOff>71889</xdr:rowOff>
    </xdr:from>
    <xdr:to>
      <xdr:col>0</xdr:col>
      <xdr:colOff>512193</xdr:colOff>
      <xdr:row>1</xdr:row>
      <xdr:rowOff>179172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55B06-1885-4F44-93B3-410190149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6" y="71889"/>
          <a:ext cx="422017" cy="42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46"/>
  <sheetViews>
    <sheetView zoomScaleNormal="100" workbookViewId="0">
      <selection activeCell="I6" sqref="I6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ht="15" customHeight="1" x14ac:dyDescent="0.25">
      <c r="A30" s="3"/>
      <c r="B30" s="3"/>
      <c r="C30" s="3"/>
      <c r="D30" s="3"/>
      <c r="E30" s="3"/>
      <c r="F30" s="3"/>
      <c r="G30" s="3"/>
    </row>
    <row r="31" spans="1:7" ht="15" customHeight="1" x14ac:dyDescent="0.25">
      <c r="A31" s="3"/>
      <c r="B31" s="3"/>
      <c r="C31" s="3"/>
      <c r="D31" s="3"/>
      <c r="E31" s="3"/>
      <c r="F31" s="3"/>
      <c r="G31" s="3"/>
    </row>
    <row r="32" spans="1:7" ht="15" customHeight="1" x14ac:dyDescent="0.25">
      <c r="A32" s="3"/>
      <c r="B32" s="3"/>
      <c r="C32" s="3"/>
      <c r="D32" s="3"/>
      <c r="E32" s="3"/>
      <c r="F32" s="3"/>
      <c r="G32" s="3"/>
    </row>
    <row r="33" spans="1:7" ht="15" customHeight="1" x14ac:dyDescent="0.25">
      <c r="A33" s="3"/>
      <c r="B33" s="3"/>
      <c r="C33" s="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3"/>
      <c r="F34" s="3"/>
      <c r="G34" s="3"/>
    </row>
    <row r="35" spans="1:7" ht="15" customHeight="1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3"/>
      <c r="B46" s="3"/>
      <c r="C46" s="3"/>
      <c r="D46" s="3"/>
      <c r="E46" s="3"/>
      <c r="F46" s="3"/>
      <c r="G4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M61"/>
  <sheetViews>
    <sheetView showGridLines="0" tabSelected="1" zoomScale="92" zoomScaleNormal="92" workbookViewId="0">
      <selection activeCell="H8" sqref="H8"/>
    </sheetView>
  </sheetViews>
  <sheetFormatPr baseColWidth="10" defaultRowHeight="15" x14ac:dyDescent="0.25"/>
  <cols>
    <col min="1" max="1" width="43.42578125" customWidth="1"/>
    <col min="2" max="2" width="13.7109375" bestFit="1" customWidth="1"/>
    <col min="3" max="3" width="12.28515625" customWidth="1"/>
    <col min="4" max="4" width="15.5703125" bestFit="1" customWidth="1"/>
    <col min="5" max="5" width="13.28515625" customWidth="1"/>
    <col min="6" max="6" width="16.7109375" customWidth="1"/>
    <col min="7" max="7" width="19.140625" customWidth="1"/>
    <col min="8" max="8" width="13.7109375" customWidth="1"/>
    <col min="9" max="9" width="14.85546875" customWidth="1"/>
    <col min="10" max="10" width="13.7109375" customWidth="1"/>
    <col min="11" max="11" width="13.5703125" bestFit="1" customWidth="1"/>
    <col min="12" max="12" width="14.42578125" customWidth="1"/>
    <col min="13" max="13" width="13.140625" customWidth="1"/>
  </cols>
  <sheetData>
    <row r="1" spans="1:13" ht="24.75" customHeight="1" x14ac:dyDescent="0.35">
      <c r="A1" s="73" t="s">
        <v>6</v>
      </c>
      <c r="B1" s="74"/>
      <c r="C1" s="75"/>
      <c r="D1" s="75"/>
      <c r="E1" s="75"/>
      <c r="F1" s="74"/>
      <c r="G1" s="74"/>
      <c r="H1" s="74"/>
      <c r="I1" s="74"/>
      <c r="J1" s="9"/>
      <c r="K1" s="10"/>
    </row>
    <row r="2" spans="1:13" ht="19.5" customHeight="1" thickBot="1" x14ac:dyDescent="0.3">
      <c r="A2" s="76" t="s">
        <v>32</v>
      </c>
      <c r="B2" s="77"/>
      <c r="C2" s="77"/>
      <c r="D2" s="77"/>
      <c r="E2" s="77"/>
      <c r="F2" s="77"/>
      <c r="G2" s="77"/>
      <c r="H2" s="77"/>
      <c r="I2" s="77"/>
      <c r="J2" s="9"/>
      <c r="K2" s="10"/>
    </row>
    <row r="3" spans="1:13" x14ac:dyDescent="0.25">
      <c r="A3" s="72"/>
      <c r="I3" s="11"/>
      <c r="J3" s="12"/>
    </row>
    <row r="4" spans="1:13" ht="26.25" customHeight="1" x14ac:dyDescent="0.25">
      <c r="A4" s="68" t="s">
        <v>33</v>
      </c>
      <c r="I4" s="11"/>
      <c r="J4" s="12"/>
    </row>
    <row r="5" spans="1:13" ht="15.75" thickBot="1" x14ac:dyDescent="0.3"/>
    <row r="6" spans="1:13" ht="18.75" x14ac:dyDescent="0.25">
      <c r="A6" s="30" t="s">
        <v>12</v>
      </c>
      <c r="B6" s="53"/>
      <c r="F6" s="34" t="s">
        <v>17</v>
      </c>
      <c r="G6" s="35"/>
      <c r="H6" s="16"/>
    </row>
    <row r="7" spans="1:13" ht="16.5" customHeight="1" x14ac:dyDescent="0.25">
      <c r="A7" s="43" t="s">
        <v>35</v>
      </c>
      <c r="B7" s="50">
        <v>145</v>
      </c>
      <c r="F7" s="26">
        <v>10000</v>
      </c>
      <c r="G7" s="27" t="s">
        <v>18</v>
      </c>
      <c r="H7" s="16" t="s">
        <v>30</v>
      </c>
    </row>
    <row r="8" spans="1:13" ht="16.5" customHeight="1" thickBot="1" x14ac:dyDescent="0.3">
      <c r="A8" s="44" t="s">
        <v>40</v>
      </c>
      <c r="B8" s="51">
        <v>92</v>
      </c>
      <c r="F8" s="26"/>
      <c r="G8" s="27"/>
      <c r="H8" s="16" t="s">
        <v>31</v>
      </c>
    </row>
    <row r="9" spans="1:13" ht="16.5" customHeight="1" x14ac:dyDescent="0.25">
      <c r="A9" s="42" t="s">
        <v>1</v>
      </c>
      <c r="B9" s="48">
        <f>B7-B8</f>
        <v>53</v>
      </c>
      <c r="F9" s="26"/>
      <c r="G9" s="27"/>
      <c r="H9" s="16"/>
    </row>
    <row r="10" spans="1:13" ht="18.75" customHeight="1" thickBot="1" x14ac:dyDescent="0.3">
      <c r="A10" s="13"/>
      <c r="B10" s="8"/>
      <c r="F10" s="26"/>
      <c r="G10" s="27"/>
      <c r="H10" s="16"/>
    </row>
    <row r="11" spans="1:13" ht="19.5" thickBot="1" x14ac:dyDescent="0.3">
      <c r="A11" s="30" t="s">
        <v>16</v>
      </c>
      <c r="B11" s="52"/>
      <c r="C11" s="1"/>
      <c r="D11" s="1"/>
      <c r="E11" s="1"/>
      <c r="F11" s="61">
        <f>SUM(F7:F10)</f>
        <v>10000</v>
      </c>
      <c r="G11" s="62"/>
      <c r="H11" s="16"/>
    </row>
    <row r="12" spans="1:13" ht="16.5" customHeight="1" x14ac:dyDescent="0.25">
      <c r="A12" s="38" t="s">
        <v>7</v>
      </c>
      <c r="B12" s="45">
        <f>F11</f>
        <v>10000</v>
      </c>
      <c r="C12" s="14"/>
      <c r="D12" s="14"/>
      <c r="E12" s="14"/>
      <c r="K12" s="16"/>
      <c r="M12" s="19"/>
    </row>
    <row r="13" spans="1:13" ht="16.5" customHeight="1" thickBot="1" x14ac:dyDescent="0.3">
      <c r="A13" s="38" t="s">
        <v>2</v>
      </c>
      <c r="B13" s="45" t="s">
        <v>13</v>
      </c>
      <c r="C13" s="14"/>
      <c r="D13" s="14"/>
      <c r="E13" s="14"/>
    </row>
    <row r="14" spans="1:13" ht="16.5" customHeight="1" x14ac:dyDescent="0.25">
      <c r="A14" s="39" t="s">
        <v>8</v>
      </c>
      <c r="B14" s="46">
        <v>1150</v>
      </c>
      <c r="C14" s="14"/>
      <c r="D14" s="14"/>
      <c r="E14" s="14"/>
      <c r="F14" s="54" t="s">
        <v>20</v>
      </c>
      <c r="G14" s="28" t="s">
        <v>41</v>
      </c>
      <c r="H14" s="28" t="s">
        <v>24</v>
      </c>
      <c r="I14" s="28" t="s">
        <v>4</v>
      </c>
      <c r="J14" s="28" t="s">
        <v>5</v>
      </c>
      <c r="K14" s="29" t="s">
        <v>28</v>
      </c>
    </row>
    <row r="15" spans="1:13" ht="16.5" customHeight="1" x14ac:dyDescent="0.25">
      <c r="A15" s="39" t="s">
        <v>0</v>
      </c>
      <c r="B15" s="46">
        <v>100</v>
      </c>
      <c r="C15" s="14"/>
      <c r="D15" s="14"/>
      <c r="E15" s="14"/>
      <c r="F15" s="55" t="s">
        <v>21</v>
      </c>
      <c r="G15" s="58">
        <f>B25</f>
        <v>11.449399656946825</v>
      </c>
      <c r="H15" s="58">
        <f>ROUNDUP(G15,0)</f>
        <v>12</v>
      </c>
      <c r="I15" s="20">
        <f>H15*$B$7</f>
        <v>1740</v>
      </c>
      <c r="J15" s="20">
        <f>H15*$B$8</f>
        <v>1104</v>
      </c>
      <c r="K15" s="21">
        <f>$B$9*H15</f>
        <v>636</v>
      </c>
    </row>
    <row r="16" spans="1:13" ht="16.5" customHeight="1" x14ac:dyDescent="0.25">
      <c r="A16" s="39" t="s">
        <v>3</v>
      </c>
      <c r="B16" s="46" t="s">
        <v>13</v>
      </c>
      <c r="C16" s="14"/>
      <c r="D16" s="14"/>
      <c r="E16" s="14"/>
      <c r="F16" s="56" t="s">
        <v>22</v>
      </c>
      <c r="G16" s="60">
        <f>B26</f>
        <v>9.6879535558780834</v>
      </c>
      <c r="H16" s="60">
        <f>ROUNDUP(G16,0)</f>
        <v>10</v>
      </c>
      <c r="I16" s="24">
        <f>H16*$B$7</f>
        <v>1450</v>
      </c>
      <c r="J16" s="24">
        <f>H16*$B$8</f>
        <v>920</v>
      </c>
      <c r="K16" s="25">
        <f>$B$9*H16</f>
        <v>530</v>
      </c>
    </row>
    <row r="17" spans="1:13" ht="16.5" customHeight="1" thickBot="1" x14ac:dyDescent="0.3">
      <c r="A17" s="39" t="s">
        <v>9</v>
      </c>
      <c r="B17" s="46" t="s">
        <v>13</v>
      </c>
      <c r="C17" s="14"/>
      <c r="D17" s="14"/>
      <c r="E17" s="14"/>
      <c r="F17" s="57" t="s">
        <v>23</v>
      </c>
      <c r="G17" s="59">
        <f>B27</f>
        <v>8.3962264150943398</v>
      </c>
      <c r="H17" s="59">
        <f>ROUNDUP(G17,0)</f>
        <v>9</v>
      </c>
      <c r="I17" s="22">
        <f>H17*$B$7</f>
        <v>1305</v>
      </c>
      <c r="J17" s="22">
        <f>H17*$B$8</f>
        <v>828</v>
      </c>
      <c r="K17" s="23">
        <f>$B$9*H17</f>
        <v>477</v>
      </c>
    </row>
    <row r="18" spans="1:13" ht="16.5" customHeight="1" x14ac:dyDescent="0.25">
      <c r="A18" s="39" t="s">
        <v>10</v>
      </c>
      <c r="B18" s="46">
        <v>200</v>
      </c>
      <c r="C18" s="14"/>
      <c r="D18" s="14"/>
      <c r="E18" s="14"/>
      <c r="F18" s="36"/>
      <c r="G18" s="36"/>
      <c r="H18" s="36"/>
      <c r="I18" s="36"/>
      <c r="J18" s="36"/>
      <c r="K18" s="36"/>
    </row>
    <row r="19" spans="1:13" ht="16.5" customHeight="1" x14ac:dyDescent="0.25">
      <c r="A19" s="40" t="s">
        <v>11</v>
      </c>
      <c r="B19" s="46" t="s">
        <v>13</v>
      </c>
      <c r="C19" s="14"/>
      <c r="D19" s="14"/>
      <c r="E19" s="14"/>
      <c r="F19" s="36"/>
      <c r="G19" s="36"/>
      <c r="H19" s="36"/>
      <c r="I19" s="36"/>
      <c r="J19" s="36"/>
      <c r="K19" s="36"/>
    </row>
    <row r="20" spans="1:13" ht="16.5" customHeight="1" thickBot="1" x14ac:dyDescent="0.3">
      <c r="A20" s="41" t="s">
        <v>29</v>
      </c>
      <c r="B20" s="47">
        <v>1900</v>
      </c>
      <c r="C20" s="15"/>
      <c r="D20" s="15"/>
      <c r="E20" s="15"/>
      <c r="J20" s="4"/>
      <c r="K20" s="6"/>
      <c r="M20" s="17"/>
    </row>
    <row r="21" spans="1:13" ht="16.5" customHeight="1" x14ac:dyDescent="0.25">
      <c r="A21" s="42" t="s">
        <v>14</v>
      </c>
      <c r="B21" s="48">
        <f>SUM(B12:B20)</f>
        <v>13350</v>
      </c>
      <c r="C21" s="6"/>
      <c r="D21" s="6"/>
      <c r="E21" s="6"/>
      <c r="J21" s="4"/>
      <c r="K21" s="6"/>
      <c r="M21" s="7"/>
    </row>
    <row r="22" spans="1:13" x14ac:dyDescent="0.25">
      <c r="A22" s="5"/>
      <c r="B22" s="6"/>
      <c r="C22" s="6"/>
      <c r="D22" s="6"/>
      <c r="E22" s="6"/>
      <c r="F22" s="6"/>
      <c r="G22" s="6"/>
      <c r="M22" s="7"/>
    </row>
    <row r="23" spans="1:13" ht="18.75" x14ac:dyDescent="0.25">
      <c r="A23" s="30" t="s">
        <v>15</v>
      </c>
      <c r="B23" s="52"/>
      <c r="C23" s="6"/>
      <c r="D23" s="6"/>
      <c r="E23" s="6"/>
      <c r="M23" s="7"/>
    </row>
    <row r="24" spans="1:13" ht="15.75" thickBot="1" x14ac:dyDescent="0.3">
      <c r="A24" s="66" t="s">
        <v>36</v>
      </c>
      <c r="B24" s="67">
        <f>B21/B9</f>
        <v>251.88679245283018</v>
      </c>
      <c r="C24" s="6"/>
      <c r="D24" s="6"/>
      <c r="E24" s="6"/>
      <c r="M24" s="7"/>
    </row>
    <row r="25" spans="1:13" ht="15.75" thickTop="1" x14ac:dyDescent="0.25">
      <c r="A25" s="64" t="s">
        <v>37</v>
      </c>
      <c r="B25" s="65">
        <f>B24/22</f>
        <v>11.449399656946825</v>
      </c>
      <c r="C25" s="63" t="s">
        <v>25</v>
      </c>
      <c r="D25" s="63"/>
      <c r="E25" s="63"/>
      <c r="M25" s="7"/>
    </row>
    <row r="26" spans="1:13" x14ac:dyDescent="0.25">
      <c r="A26" s="37" t="s">
        <v>38</v>
      </c>
      <c r="B26" s="49">
        <f>B24/26</f>
        <v>9.6879535558780834</v>
      </c>
      <c r="C26" s="63" t="s">
        <v>26</v>
      </c>
      <c r="D26" s="63"/>
      <c r="E26" s="63"/>
      <c r="M26" s="7"/>
    </row>
    <row r="27" spans="1:13" x14ac:dyDescent="0.25">
      <c r="A27" s="37" t="s">
        <v>39</v>
      </c>
      <c r="B27" s="49">
        <f>B24/30</f>
        <v>8.3962264150943398</v>
      </c>
      <c r="C27" s="63" t="s">
        <v>27</v>
      </c>
      <c r="D27" s="63"/>
      <c r="E27" s="63"/>
      <c r="M27" s="7"/>
    </row>
    <row r="28" spans="1:13" x14ac:dyDescent="0.25">
      <c r="A28" s="5"/>
      <c r="B28" s="6"/>
      <c r="C28" s="6"/>
      <c r="D28" s="6"/>
      <c r="E28" s="6"/>
      <c r="M28" s="7"/>
    </row>
    <row r="29" spans="1:13" x14ac:dyDescent="0.25">
      <c r="A29" s="5"/>
      <c r="B29" s="6"/>
      <c r="C29" s="6"/>
      <c r="D29" s="6"/>
      <c r="E29" s="6"/>
      <c r="F29" s="17"/>
      <c r="G29" s="16"/>
      <c r="H29" s="16"/>
      <c r="I29" s="18"/>
      <c r="M29" s="7"/>
    </row>
    <row r="32" spans="1:13" ht="15.75" thickBot="1" x14ac:dyDescent="0.3">
      <c r="A32" s="31"/>
      <c r="B32" s="32"/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33"/>
    </row>
    <row r="33" spans="1:11" x14ac:dyDescent="0.25">
      <c r="A33" s="5"/>
      <c r="B33" s="6"/>
      <c r="C33" s="6"/>
      <c r="D33" s="6"/>
      <c r="E33" s="6"/>
    </row>
    <row r="34" spans="1:11" x14ac:dyDescent="0.25">
      <c r="J34" s="4"/>
    </row>
    <row r="35" spans="1:11" x14ac:dyDescent="0.25">
      <c r="J35" s="4"/>
    </row>
    <row r="36" spans="1:11" ht="26.25" customHeight="1" x14ac:dyDescent="0.25">
      <c r="A36" s="68" t="s">
        <v>34</v>
      </c>
      <c r="I36" s="11"/>
      <c r="J36" s="12"/>
    </row>
    <row r="37" spans="1:11" ht="15.75" thickBot="1" x14ac:dyDescent="0.3"/>
    <row r="38" spans="1:11" ht="18.75" x14ac:dyDescent="0.25">
      <c r="A38" s="69" t="s">
        <v>12</v>
      </c>
      <c r="B38" s="70"/>
      <c r="D38" s="34" t="s">
        <v>17</v>
      </c>
      <c r="E38" s="35"/>
      <c r="F38" s="16"/>
    </row>
    <row r="39" spans="1:11" ht="16.5" customHeight="1" x14ac:dyDescent="0.25">
      <c r="A39" s="43" t="s">
        <v>35</v>
      </c>
      <c r="B39" s="50"/>
      <c r="D39" s="26"/>
      <c r="E39" s="27" t="s">
        <v>18</v>
      </c>
      <c r="F39" s="16" t="s">
        <v>30</v>
      </c>
    </row>
    <row r="40" spans="1:11" ht="16.5" customHeight="1" thickBot="1" x14ac:dyDescent="0.3">
      <c r="A40" s="44" t="s">
        <v>40</v>
      </c>
      <c r="B40" s="51"/>
      <c r="D40" s="26"/>
      <c r="E40" s="27" t="s">
        <v>19</v>
      </c>
      <c r="F40" s="16" t="s">
        <v>31</v>
      </c>
    </row>
    <row r="41" spans="1:11" ht="16.5" customHeight="1" x14ac:dyDescent="0.25">
      <c r="A41" s="42" t="s">
        <v>1</v>
      </c>
      <c r="B41" s="48">
        <f>B39-B40</f>
        <v>0</v>
      </c>
      <c r="D41" s="26"/>
      <c r="E41" s="27"/>
      <c r="F41" s="16"/>
    </row>
    <row r="42" spans="1:11" ht="18.75" customHeight="1" thickBot="1" x14ac:dyDescent="0.3">
      <c r="A42" s="13"/>
      <c r="B42" s="8"/>
      <c r="D42" s="26"/>
      <c r="E42" s="27"/>
      <c r="F42" s="16"/>
    </row>
    <row r="43" spans="1:11" ht="19.5" thickBot="1" x14ac:dyDescent="0.3">
      <c r="A43" s="69" t="s">
        <v>16</v>
      </c>
      <c r="B43" s="71"/>
      <c r="C43" s="1"/>
      <c r="D43" s="61">
        <f>SUM(D39:D42)</f>
        <v>0</v>
      </c>
      <c r="E43" s="62"/>
      <c r="F43" s="16"/>
    </row>
    <row r="44" spans="1:11" ht="16.5" customHeight="1" x14ac:dyDescent="0.25">
      <c r="A44" s="38" t="s">
        <v>7</v>
      </c>
      <c r="B44" s="45"/>
      <c r="C44" s="14"/>
      <c r="I44" s="16"/>
      <c r="K44" s="19"/>
    </row>
    <row r="45" spans="1:11" ht="16.5" customHeight="1" thickBot="1" x14ac:dyDescent="0.3">
      <c r="A45" s="38" t="s">
        <v>2</v>
      </c>
      <c r="B45" s="45"/>
      <c r="C45" s="14"/>
    </row>
    <row r="46" spans="1:11" ht="16.5" customHeight="1" x14ac:dyDescent="0.25">
      <c r="A46" s="39" t="s">
        <v>8</v>
      </c>
      <c r="B46" s="46"/>
      <c r="C46" s="14"/>
      <c r="D46" s="54" t="s">
        <v>20</v>
      </c>
      <c r="E46" s="28" t="s">
        <v>41</v>
      </c>
      <c r="F46" s="28" t="s">
        <v>24</v>
      </c>
      <c r="G46" s="28" t="s">
        <v>4</v>
      </c>
      <c r="H46" s="28" t="s">
        <v>5</v>
      </c>
      <c r="I46" s="29" t="s">
        <v>28</v>
      </c>
    </row>
    <row r="47" spans="1:11" ht="16.5" customHeight="1" x14ac:dyDescent="0.25">
      <c r="A47" s="39" t="s">
        <v>0</v>
      </c>
      <c r="B47" s="46"/>
      <c r="C47" s="14"/>
      <c r="D47" s="55" t="s">
        <v>21</v>
      </c>
      <c r="E47" s="58" t="e">
        <f>B57</f>
        <v>#DIV/0!</v>
      </c>
      <c r="F47" s="58" t="e">
        <f>ROUNDUP(E47,0)</f>
        <v>#DIV/0!</v>
      </c>
      <c r="G47" s="20" t="e">
        <f>F47*$B$7</f>
        <v>#DIV/0!</v>
      </c>
      <c r="H47" s="20" t="e">
        <f>F47*$B$8</f>
        <v>#DIV/0!</v>
      </c>
      <c r="I47" s="21" t="e">
        <f>$B$9*F47</f>
        <v>#DIV/0!</v>
      </c>
    </row>
    <row r="48" spans="1:11" ht="16.5" customHeight="1" x14ac:dyDescent="0.25">
      <c r="A48" s="39" t="s">
        <v>3</v>
      </c>
      <c r="B48" s="46"/>
      <c r="C48" s="14"/>
      <c r="D48" s="56" t="s">
        <v>22</v>
      </c>
      <c r="E48" s="60" t="e">
        <f>B58</f>
        <v>#DIV/0!</v>
      </c>
      <c r="F48" s="60" t="e">
        <f>ROUNDUP(E48,0)</f>
        <v>#DIV/0!</v>
      </c>
      <c r="G48" s="24" t="e">
        <f>F48*$B$7</f>
        <v>#DIV/0!</v>
      </c>
      <c r="H48" s="24" t="e">
        <f>F48*$B$8</f>
        <v>#DIV/0!</v>
      </c>
      <c r="I48" s="25" t="e">
        <f>$B$9*F48</f>
        <v>#DIV/0!</v>
      </c>
    </row>
    <row r="49" spans="1:13" ht="16.5" customHeight="1" thickBot="1" x14ac:dyDescent="0.3">
      <c r="A49" s="39" t="s">
        <v>9</v>
      </c>
      <c r="B49" s="46"/>
      <c r="C49" s="14"/>
      <c r="D49" s="57" t="s">
        <v>23</v>
      </c>
      <c r="E49" s="59" t="e">
        <f>B59</f>
        <v>#DIV/0!</v>
      </c>
      <c r="F49" s="59" t="e">
        <f>ROUNDUP(E49,0)</f>
        <v>#DIV/0!</v>
      </c>
      <c r="G49" s="22" t="e">
        <f>F49*$B$7</f>
        <v>#DIV/0!</v>
      </c>
      <c r="H49" s="22" t="e">
        <f>F49*$B$8</f>
        <v>#DIV/0!</v>
      </c>
      <c r="I49" s="23" t="e">
        <f>$B$9*F49</f>
        <v>#DIV/0!</v>
      </c>
    </row>
    <row r="50" spans="1:13" ht="16.5" customHeight="1" x14ac:dyDescent="0.25">
      <c r="A50" s="39" t="s">
        <v>10</v>
      </c>
      <c r="B50" s="46"/>
      <c r="C50" s="14"/>
      <c r="D50" s="14"/>
      <c r="E50" s="14"/>
      <c r="F50" s="36"/>
      <c r="G50" s="36"/>
      <c r="H50" s="36"/>
      <c r="I50" s="36"/>
      <c r="J50" s="36"/>
      <c r="K50" s="36"/>
    </row>
    <row r="51" spans="1:13" ht="16.5" customHeight="1" x14ac:dyDescent="0.25">
      <c r="A51" s="40" t="s">
        <v>11</v>
      </c>
      <c r="B51" s="46"/>
      <c r="C51" s="14"/>
      <c r="D51" s="14"/>
      <c r="E51" s="14"/>
      <c r="F51" s="36"/>
      <c r="G51" s="36"/>
      <c r="H51" s="36"/>
      <c r="I51" s="36"/>
      <c r="J51" s="36"/>
      <c r="K51" s="36"/>
    </row>
    <row r="52" spans="1:13" ht="16.5" customHeight="1" thickBot="1" x14ac:dyDescent="0.3">
      <c r="A52" s="41" t="s">
        <v>29</v>
      </c>
      <c r="B52" s="47"/>
      <c r="C52" s="15"/>
      <c r="D52" s="15"/>
      <c r="E52" s="15"/>
      <c r="J52" s="4"/>
      <c r="K52" s="6"/>
      <c r="M52" s="17"/>
    </row>
    <row r="53" spans="1:13" ht="16.5" customHeight="1" x14ac:dyDescent="0.25">
      <c r="A53" s="42" t="s">
        <v>14</v>
      </c>
      <c r="B53" s="48">
        <f>SUM(B44:B52)</f>
        <v>0</v>
      </c>
      <c r="C53" s="6"/>
      <c r="D53" s="6"/>
      <c r="E53" s="6"/>
      <c r="J53" s="4"/>
      <c r="K53" s="6"/>
      <c r="M53" s="7"/>
    </row>
    <row r="54" spans="1:13" x14ac:dyDescent="0.25">
      <c r="A54" s="5"/>
      <c r="B54" s="6"/>
      <c r="C54" s="6"/>
      <c r="D54" s="6"/>
      <c r="E54" s="6"/>
      <c r="F54" s="6"/>
      <c r="G54" s="6"/>
      <c r="M54" s="7"/>
    </row>
    <row r="55" spans="1:13" ht="18.75" x14ac:dyDescent="0.25">
      <c r="A55" s="69" t="s">
        <v>15</v>
      </c>
      <c r="B55" s="71"/>
      <c r="C55" s="6"/>
      <c r="D55" s="6"/>
      <c r="E55" s="6"/>
      <c r="M55" s="7"/>
    </row>
    <row r="56" spans="1:13" ht="15.75" thickBot="1" x14ac:dyDescent="0.3">
      <c r="A56" s="66" t="s">
        <v>36</v>
      </c>
      <c r="B56" s="67" t="e">
        <f>B53/B41</f>
        <v>#DIV/0!</v>
      </c>
      <c r="C56" s="6"/>
      <c r="D56" s="6"/>
      <c r="E56" s="6"/>
      <c r="M56" s="7"/>
    </row>
    <row r="57" spans="1:13" ht="15.75" thickTop="1" x14ac:dyDescent="0.25">
      <c r="A57" s="64" t="s">
        <v>37</v>
      </c>
      <c r="B57" s="65" t="e">
        <f>B56/22</f>
        <v>#DIV/0!</v>
      </c>
      <c r="C57" s="63" t="s">
        <v>25</v>
      </c>
      <c r="D57" s="63"/>
      <c r="E57" s="63"/>
      <c r="M57" s="7"/>
    </row>
    <row r="58" spans="1:13" x14ac:dyDescent="0.25">
      <c r="A58" s="37" t="s">
        <v>38</v>
      </c>
      <c r="B58" s="49" t="e">
        <f>B56/26</f>
        <v>#DIV/0!</v>
      </c>
      <c r="C58" s="63" t="s">
        <v>26</v>
      </c>
      <c r="D58" s="63"/>
      <c r="E58" s="63"/>
      <c r="M58" s="7"/>
    </row>
    <row r="59" spans="1:13" x14ac:dyDescent="0.25">
      <c r="A59" s="37" t="s">
        <v>39</v>
      </c>
      <c r="B59" s="49" t="e">
        <f>B56/30</f>
        <v>#DIV/0!</v>
      </c>
      <c r="C59" s="63" t="s">
        <v>27</v>
      </c>
      <c r="D59" s="63"/>
      <c r="E59" s="63"/>
      <c r="M59" s="7"/>
    </row>
    <row r="60" spans="1:13" x14ac:dyDescent="0.25">
      <c r="A60" s="5"/>
      <c r="B60" s="6"/>
      <c r="C60" s="6"/>
      <c r="D60" s="6"/>
      <c r="E60" s="6"/>
      <c r="M60" s="7"/>
    </row>
    <row r="61" spans="1:13" x14ac:dyDescent="0.25">
      <c r="A61" s="5"/>
      <c r="B61" s="6"/>
      <c r="C61" s="6"/>
      <c r="D61" s="6"/>
      <c r="E61" s="6"/>
      <c r="F61" s="17"/>
      <c r="G61" s="16"/>
      <c r="H61" s="16"/>
      <c r="I61" s="18"/>
      <c r="M61" s="7"/>
    </row>
  </sheetData>
  <phoneticPr fontId="29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Ejemplo</vt:lpstr>
    </vt:vector>
  </TitlesOfParts>
  <Company>www.jorgeromero.org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DELL</cp:lastModifiedBy>
  <dcterms:created xsi:type="dcterms:W3CDTF">2021-02-04T18:57:35Z</dcterms:created>
  <dcterms:modified xsi:type="dcterms:W3CDTF">2024-06-18T02:10:09Z</dcterms:modified>
</cp:coreProperties>
</file>