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DELL\Desktop\Proyectos\Youtube\Plantillas Excel\"/>
    </mc:Choice>
  </mc:AlternateContent>
  <xr:revisionPtr revIDLastSave="0" documentId="13_ncr:1_{E91035BF-AFE4-4799-AE1A-5C31F0D230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entación" sheetId="4" r:id="rId1"/>
    <sheet name="Ejemplo" sheetId="1" r:id="rId2"/>
    <sheet name="Plantilla" sheetId="7" r:id="rId3"/>
  </sheets>
  <definedNames>
    <definedName name="_xlcn.WorksheetConnection_Tabla101" hidden="1">Tabla10</definedName>
    <definedName name="Activos_Corrientes">#REF!</definedName>
    <definedName name="Activos_Totales">#REF!</definedName>
    <definedName name="Gtos_financieros">#REF!</definedName>
    <definedName name="Impuestos">#REF!</definedName>
    <definedName name="Ingresos_netos">#REF!</definedName>
    <definedName name="Pasivos_Corrientes">#REF!</definedName>
    <definedName name="Pasivos_Totales">#REF!</definedName>
    <definedName name="Utilidades_retenidas">#REF!</definedName>
    <definedName name="Valor_mercado">#REF!</definedName>
    <definedName name="Ventas_ne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10" name="Tabla10" connection="WorksheetConnection_Tabla10"/>
        </x15:modelTables>
      </x15:dataModel>
    </ext>
  </extLst>
</workbook>
</file>

<file path=xl/calcChain.xml><?xml version="1.0" encoding="utf-8"?>
<calcChain xmlns="http://schemas.openxmlformats.org/spreadsheetml/2006/main">
  <c r="G70" i="7" l="1"/>
  <c r="H70" i="7"/>
  <c r="I70" i="7"/>
  <c r="J70" i="7"/>
  <c r="K70" i="7"/>
  <c r="L70" i="7"/>
  <c r="M70" i="7"/>
  <c r="G50" i="7"/>
  <c r="H50" i="7"/>
  <c r="I50" i="7"/>
  <c r="J50" i="7"/>
  <c r="K50" i="7"/>
  <c r="L50" i="7"/>
  <c r="M50" i="7"/>
  <c r="G51" i="7"/>
  <c r="H51" i="7"/>
  <c r="I51" i="7"/>
  <c r="J51" i="7"/>
  <c r="K51" i="7"/>
  <c r="L51" i="7"/>
  <c r="M51" i="7"/>
  <c r="G52" i="7"/>
  <c r="H52" i="7"/>
  <c r="I52" i="7"/>
  <c r="J52" i="7"/>
  <c r="K52" i="7"/>
  <c r="L52" i="7"/>
  <c r="M52" i="7"/>
  <c r="G53" i="7"/>
  <c r="H53" i="7"/>
  <c r="I53" i="7"/>
  <c r="J53" i="7"/>
  <c r="K53" i="7"/>
  <c r="L53" i="7"/>
  <c r="M53" i="7"/>
  <c r="M57" i="7" s="1"/>
  <c r="M56" i="7" s="1"/>
  <c r="M47" i="7" s="1"/>
  <c r="G54" i="7"/>
  <c r="H54" i="7"/>
  <c r="I54" i="7"/>
  <c r="J54" i="7"/>
  <c r="K54" i="7"/>
  <c r="L54" i="7"/>
  <c r="M54" i="7"/>
  <c r="I57" i="7"/>
  <c r="I56" i="7" s="1"/>
  <c r="I47" i="7" s="1"/>
  <c r="I26" i="7"/>
  <c r="J26" i="7"/>
  <c r="K26" i="7"/>
  <c r="L26" i="7"/>
  <c r="M26" i="7"/>
  <c r="I27" i="7"/>
  <c r="J27" i="7"/>
  <c r="K27" i="7"/>
  <c r="L27" i="7"/>
  <c r="M27" i="7"/>
  <c r="I28" i="7"/>
  <c r="J28" i="7"/>
  <c r="K28" i="7"/>
  <c r="L28" i="7"/>
  <c r="M28" i="7"/>
  <c r="I29" i="7"/>
  <c r="I33" i="7" s="1"/>
  <c r="I32" i="7" s="1"/>
  <c r="I23" i="7" s="1"/>
  <c r="J29" i="7"/>
  <c r="K29" i="7"/>
  <c r="L29" i="7"/>
  <c r="M29" i="7"/>
  <c r="M33" i="7" s="1"/>
  <c r="M32" i="7" s="1"/>
  <c r="M23" i="7" s="1"/>
  <c r="I30" i="7"/>
  <c r="J30" i="7"/>
  <c r="K30" i="7"/>
  <c r="L30" i="7"/>
  <c r="M30" i="7"/>
  <c r="F70" i="7"/>
  <c r="E70" i="7"/>
  <c r="D70" i="7"/>
  <c r="C70" i="7"/>
  <c r="B70" i="7"/>
  <c r="F53" i="7"/>
  <c r="E53" i="7"/>
  <c r="D53" i="7"/>
  <c r="C53" i="7"/>
  <c r="B53" i="7"/>
  <c r="F52" i="7"/>
  <c r="E52" i="7"/>
  <c r="D52" i="7"/>
  <c r="C52" i="7"/>
  <c r="B52" i="7"/>
  <c r="F51" i="7"/>
  <c r="E51" i="7"/>
  <c r="D51" i="7"/>
  <c r="C51" i="7"/>
  <c r="B51" i="7"/>
  <c r="F50" i="7"/>
  <c r="F54" i="7" s="1"/>
  <c r="E50" i="7"/>
  <c r="E54" i="7" s="1"/>
  <c r="D50" i="7"/>
  <c r="D54" i="7" s="1"/>
  <c r="C50" i="7"/>
  <c r="C54" i="7" s="1"/>
  <c r="B50" i="7"/>
  <c r="B54" i="7" s="1"/>
  <c r="H29" i="7"/>
  <c r="G29" i="7"/>
  <c r="F29" i="7"/>
  <c r="E29" i="7"/>
  <c r="D29" i="7"/>
  <c r="C29" i="7"/>
  <c r="B29" i="7"/>
  <c r="H28" i="7"/>
  <c r="G28" i="7"/>
  <c r="F28" i="7"/>
  <c r="E28" i="7"/>
  <c r="D28" i="7"/>
  <c r="C28" i="7"/>
  <c r="B28" i="7"/>
  <c r="H27" i="7"/>
  <c r="G27" i="7"/>
  <c r="F27" i="7"/>
  <c r="E27" i="7"/>
  <c r="D27" i="7"/>
  <c r="C27" i="7"/>
  <c r="B27" i="7"/>
  <c r="H26" i="7"/>
  <c r="H30" i="7" s="1"/>
  <c r="G26" i="7"/>
  <c r="G30" i="7" s="1"/>
  <c r="F26" i="7"/>
  <c r="F30" i="7" s="1"/>
  <c r="E26" i="7"/>
  <c r="E30" i="7" s="1"/>
  <c r="D26" i="7"/>
  <c r="D30" i="7" s="1"/>
  <c r="C26" i="7"/>
  <c r="C30" i="7" s="1"/>
  <c r="B26" i="7"/>
  <c r="B30" i="7" s="1"/>
  <c r="C69" i="1"/>
  <c r="D69" i="1"/>
  <c r="E69" i="1"/>
  <c r="F69" i="1"/>
  <c r="B69" i="1"/>
  <c r="F52" i="1"/>
  <c r="F51" i="1"/>
  <c r="F50" i="1"/>
  <c r="F49" i="1"/>
  <c r="F53" i="1" s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E53" i="1" s="1"/>
  <c r="D49" i="1"/>
  <c r="D53" i="1" s="1"/>
  <c r="C49" i="1"/>
  <c r="C53" i="1" s="1"/>
  <c r="B49" i="1"/>
  <c r="B53" i="1" s="1"/>
  <c r="J57" i="7" l="1"/>
  <c r="J56" i="7" s="1"/>
  <c r="J47" i="7" s="1"/>
  <c r="L57" i="7"/>
  <c r="L56" i="7" s="1"/>
  <c r="L47" i="7" s="1"/>
  <c r="H57" i="7"/>
  <c r="H56" i="7" s="1"/>
  <c r="H47" i="7" s="1"/>
  <c r="K57" i="7"/>
  <c r="K56" i="7" s="1"/>
  <c r="K47" i="7" s="1"/>
  <c r="G57" i="7"/>
  <c r="G56" i="7" s="1"/>
  <c r="G47" i="7" s="1"/>
  <c r="L33" i="7"/>
  <c r="L32" i="7" s="1"/>
  <c r="L23" i="7" s="1"/>
  <c r="J33" i="7"/>
  <c r="J32" i="7" s="1"/>
  <c r="J23" i="7" s="1"/>
  <c r="B33" i="7"/>
  <c r="F33" i="7"/>
  <c r="F32" i="7" s="1"/>
  <c r="F23" i="7" s="1"/>
  <c r="D57" i="7"/>
  <c r="E33" i="7"/>
  <c r="E32" i="7" s="1"/>
  <c r="E23" i="7" s="1"/>
  <c r="K33" i="7"/>
  <c r="K32" i="7" s="1"/>
  <c r="K23" i="7" s="1"/>
  <c r="C33" i="7"/>
  <c r="C32" i="7" s="1"/>
  <c r="C23" i="7" s="1"/>
  <c r="G33" i="7"/>
  <c r="G32" i="7" s="1"/>
  <c r="G23" i="7" s="1"/>
  <c r="E57" i="7"/>
  <c r="B32" i="7"/>
  <c r="B23" i="7" s="1"/>
  <c r="D33" i="7"/>
  <c r="D32" i="7" s="1"/>
  <c r="D23" i="7" s="1"/>
  <c r="H33" i="7"/>
  <c r="H32" i="7" s="1"/>
  <c r="H23" i="7" s="1"/>
  <c r="D56" i="7"/>
  <c r="D47" i="7" s="1"/>
  <c r="C57" i="7"/>
  <c r="C56" i="7" s="1"/>
  <c r="C47" i="7" s="1"/>
  <c r="B57" i="7"/>
  <c r="B56" i="7" s="1"/>
  <c r="B47" i="7" s="1"/>
  <c r="F57" i="7"/>
  <c r="F56" i="7" s="1"/>
  <c r="F47" i="7" s="1"/>
  <c r="E56" i="7"/>
  <c r="E47" i="7" s="1"/>
  <c r="F56" i="1"/>
  <c r="F55" i="1" s="1"/>
  <c r="F46" i="1" s="1"/>
  <c r="E56" i="1"/>
  <c r="E55" i="1" s="1"/>
  <c r="E46" i="1" s="1"/>
  <c r="B56" i="1"/>
  <c r="B55" i="1" s="1"/>
  <c r="B46" i="1" s="1"/>
  <c r="C56" i="1"/>
  <c r="C55" i="1" s="1"/>
  <c r="C46" i="1" s="1"/>
  <c r="D56" i="1"/>
  <c r="D55" i="1" s="1"/>
  <c r="D46" i="1" s="1"/>
  <c r="H26" i="1" l="1"/>
  <c r="H27" i="1"/>
  <c r="H28" i="1"/>
  <c r="H29" i="1"/>
  <c r="H30" i="1"/>
  <c r="C26" i="1"/>
  <c r="D26" i="1"/>
  <c r="E26" i="1"/>
  <c r="F26" i="1"/>
  <c r="G26" i="1"/>
  <c r="C27" i="1"/>
  <c r="D27" i="1"/>
  <c r="E27" i="1"/>
  <c r="F27" i="1"/>
  <c r="G27" i="1"/>
  <c r="C28" i="1"/>
  <c r="D28" i="1"/>
  <c r="E28" i="1"/>
  <c r="F28" i="1"/>
  <c r="G28" i="1"/>
  <c r="C29" i="1"/>
  <c r="D29" i="1"/>
  <c r="E29" i="1"/>
  <c r="F29" i="1"/>
  <c r="G29" i="1"/>
  <c r="C30" i="1"/>
  <c r="D30" i="1"/>
  <c r="E30" i="1"/>
  <c r="F30" i="1"/>
  <c r="G30" i="1"/>
  <c r="B27" i="1"/>
  <c r="B29" i="1"/>
  <c r="B28" i="1"/>
  <c r="B26" i="1"/>
  <c r="B30" i="1" s="1"/>
  <c r="H33" i="1" l="1"/>
  <c r="H32" i="1" s="1"/>
  <c r="H23" i="1" s="1"/>
  <c r="C33" i="1"/>
  <c r="C32" i="1" s="1"/>
  <c r="C23" i="1" s="1"/>
  <c r="G33" i="1"/>
  <c r="G32" i="1" s="1"/>
  <c r="G23" i="1" s="1"/>
  <c r="F33" i="1"/>
  <c r="F32" i="1" s="1"/>
  <c r="F23" i="1" s="1"/>
  <c r="E33" i="1"/>
  <c r="E32" i="1" s="1"/>
  <c r="E23" i="1" s="1"/>
  <c r="D33" i="1"/>
  <c r="D32" i="1" s="1"/>
  <c r="D23" i="1" s="1"/>
  <c r="B33" i="1"/>
  <c r="B32" i="1" l="1"/>
  <c r="B2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Tabla10" type="102" refreshedVersion="6" minRefreshableVersion="5">
    <extLst>
      <ext xmlns:x15="http://schemas.microsoft.com/office/spreadsheetml/2010/11/main" uri="{DE250136-89BD-433C-8126-D09CA5730AF9}">
        <x15:connection id="Tabla10">
          <x15:rangePr sourceName="_xlcn.WorksheetConnection_Tabla101"/>
        </x15:connection>
      </ext>
    </extLst>
  </connection>
</connections>
</file>

<file path=xl/sharedStrings.xml><?xml version="1.0" encoding="utf-8"?>
<sst xmlns="http://schemas.openxmlformats.org/spreadsheetml/2006/main" count="119" uniqueCount="46">
  <si>
    <t>PERÍODO</t>
  </si>
  <si>
    <t>Factor A</t>
  </si>
  <si>
    <t>Factor B</t>
  </si>
  <si>
    <t xml:space="preserve">                Sección de ejemplo</t>
  </si>
  <si>
    <t xml:space="preserve">             INVENTARIO PARA EL REGRESO A CLASES</t>
  </si>
  <si>
    <t>FÓRMULA DE MÍNIMOS CUADRADOS</t>
  </si>
  <si>
    <t>CUADERNO CUADRO GRANDE</t>
  </si>
  <si>
    <t>INVERSIÓN</t>
  </si>
  <si>
    <t>N = periodos</t>
  </si>
  <si>
    <t>∑𝑥 = suma periodos</t>
  </si>
  <si>
    <t>∑XY</t>
  </si>
  <si>
    <t>∑X^2</t>
  </si>
  <si>
    <t>∑x^2 =</t>
  </si>
  <si>
    <t>PLASTILINA COLOR ROJO</t>
  </si>
  <si>
    <t>REGLA DE MADERA</t>
  </si>
  <si>
    <t>CAJA DE COLORES PROFESIONAL</t>
  </si>
  <si>
    <t>CAJA DE COLORES ECONÓMICOS</t>
  </si>
  <si>
    <t>Los datos que debes modificar en la tabla inferior son las celdas en "color blanco"</t>
  </si>
  <si>
    <t>TIJERA PUNTA DE ROMA</t>
  </si>
  <si>
    <t>COMPÁS DE PRECISIÓN</t>
  </si>
  <si>
    <t>PAQUETE DE ESTRELLITAS</t>
  </si>
  <si>
    <t>LAPIZ ADHÉSIVO</t>
  </si>
  <si>
    <t>PAQUETE DE 100 HOJAS DE COLOR</t>
  </si>
  <si>
    <t>BICOLOR</t>
  </si>
  <si>
    <t>GOMA PARA BORRAR</t>
  </si>
  <si>
    <t>∑y = artículos</t>
  </si>
  <si>
    <t>ESTIMACIÓN CON 1 MES DE VENTAS</t>
  </si>
  <si>
    <t>ARTÍCULOS VENDIDOS</t>
  </si>
  <si>
    <t>ESTIMACIÓN</t>
  </si>
  <si>
    <t>ESTIMACIÓN DE CRECIMIENTO</t>
  </si>
  <si>
    <t xml:space="preserve">                Registra tus datos</t>
  </si>
  <si>
    <t>Alternativa para negocios con menos de 3 meses de apertura</t>
  </si>
  <si>
    <t>ARTÍCULO 1</t>
  </si>
  <si>
    <t>ARTÍCULO 2</t>
  </si>
  <si>
    <t>ARTÍCULO 3</t>
  </si>
  <si>
    <t>ARTÍCULO 4</t>
  </si>
  <si>
    <t>ARTÍCULO 5</t>
  </si>
  <si>
    <t>ARTÍCULO 6</t>
  </si>
  <si>
    <t>ARTÍCULO 7</t>
  </si>
  <si>
    <t>ARTÍCULO 8</t>
  </si>
  <si>
    <t>ARTÍCULO 9</t>
  </si>
  <si>
    <t>ARTÍCULO 10</t>
  </si>
  <si>
    <t>ARTÍCULO 11</t>
  </si>
  <si>
    <t>ARTÍCULO 12</t>
  </si>
  <si>
    <t>CÁLCULO ANUAL</t>
  </si>
  <si>
    <t>CÁLCULO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</si>
</sst>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$-300A]#,##0.00"/>
    <numFmt numFmtId="165" formatCode="[$$-80A]#,##0.00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i/>
      <sz val="14"/>
      <color theme="3"/>
      <name val="Gill Sans MT"/>
      <family val="2"/>
    </font>
    <font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1"/>
      <color theme="0"/>
      <name val="Arial"/>
      <family val="2"/>
    </font>
    <font>
      <b/>
      <sz val="12"/>
      <color theme="1" tint="0.14999847407452621"/>
      <name val="Calibri Light"/>
      <family val="2"/>
      <scheme val="major"/>
    </font>
    <font>
      <b/>
      <sz val="10.5"/>
      <color theme="1" tint="0.14999847407452621"/>
      <name val="Calibri Light"/>
      <family val="2"/>
      <scheme val="major"/>
    </font>
    <font>
      <sz val="12"/>
      <color theme="1" tint="0.14999847407452621"/>
      <name val="Calibri Light"/>
      <family val="2"/>
      <scheme val="major"/>
    </font>
    <font>
      <sz val="10.5"/>
      <color theme="1" tint="0.14999847407452621"/>
      <name val="Calibri Light"/>
      <family val="2"/>
      <scheme val="maj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2791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AF9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3A3838"/>
        <bgColor indexed="64"/>
      </patternFill>
    </fill>
  </fills>
  <borders count="47">
    <border>
      <left/>
      <right/>
      <top/>
      <bottom/>
      <diagonal/>
    </border>
    <border>
      <left style="medium">
        <color theme="1" tint="0.14996795556505021"/>
      </left>
      <right style="thin">
        <color theme="1" tint="0.14993743705557422"/>
      </right>
      <top style="medium">
        <color theme="1" tint="0.14996795556505021"/>
      </top>
      <bottom style="medium">
        <color theme="1" tint="0.14993743705557422"/>
      </bottom>
      <diagonal/>
    </border>
    <border>
      <left style="medium">
        <color theme="1" tint="0.14993743705557422"/>
      </left>
      <right style="thin">
        <color theme="1" tint="0.14990691854609822"/>
      </right>
      <top style="medium">
        <color theme="1" tint="0.14993743705557422"/>
      </top>
      <bottom style="medium">
        <color theme="1" tint="0.14996795556505021"/>
      </bottom>
      <diagonal/>
    </border>
    <border>
      <left style="thin">
        <color theme="1" tint="0.14990691854609822"/>
      </left>
      <right style="thin">
        <color theme="1" tint="0.14990691854609822"/>
      </right>
      <top style="medium">
        <color theme="1" tint="0.14993743705557422"/>
      </top>
      <bottom style="medium">
        <color theme="1" tint="0.1499679555650502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/>
      <bottom style="mediumDashDotDot">
        <color auto="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medium">
        <color theme="1" tint="0.14993743705557422"/>
      </left>
      <right/>
      <top/>
      <bottom style="medium">
        <color theme="1" tint="0.14996795556505021"/>
      </bottom>
      <diagonal/>
    </border>
    <border>
      <left style="medium">
        <color theme="1" tint="0.14996795556505021"/>
      </left>
      <right style="hair">
        <color theme="1" tint="0.499984740745262"/>
      </right>
      <top style="medium">
        <color theme="1" tint="0.14996795556505021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14996795556505021"/>
      </top>
      <bottom style="hair">
        <color theme="1" tint="0.499984740745262"/>
      </bottom>
      <diagonal/>
    </border>
    <border>
      <left style="medium">
        <color theme="1" tint="0.1499679555650502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14996795556505021"/>
      </left>
      <right style="hair">
        <color theme="1" tint="0.499984740745262"/>
      </right>
      <top style="hair">
        <color theme="1" tint="0.499984740745262"/>
      </top>
      <bottom style="medium">
        <color theme="1" tint="0.1499679555650502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14996795556505021"/>
      </bottom>
      <diagonal/>
    </border>
    <border>
      <left/>
      <right style="hair">
        <color theme="1" tint="0.499984740745262"/>
      </right>
      <top style="medium">
        <color theme="1" tint="0.14996795556505021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medium">
        <color theme="1" tint="0.14996795556505021"/>
      </bottom>
      <diagonal/>
    </border>
    <border>
      <left style="medium">
        <color theme="1" tint="0.14996795556505021"/>
      </left>
      <right style="medium">
        <color theme="1" tint="0.14993743705557422"/>
      </right>
      <top style="medium">
        <color theme="1" tint="0.14996795556505021"/>
      </top>
      <bottom style="hair">
        <color theme="1" tint="0.499984740745262"/>
      </bottom>
      <diagonal/>
    </border>
    <border>
      <left style="medium">
        <color theme="1" tint="0.14996795556505021"/>
      </left>
      <right style="medium">
        <color theme="1" tint="0.1499374370555742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14996795556505021"/>
      </left>
      <right style="medium">
        <color theme="1" tint="0.14993743705557422"/>
      </right>
      <top style="hair">
        <color theme="1" tint="0.499984740745262"/>
      </top>
      <bottom style="medium">
        <color theme="1" tint="0.14996795556505021"/>
      </bottom>
      <diagonal/>
    </border>
    <border>
      <left style="hair">
        <color theme="1" tint="0.499984740745262"/>
      </left>
      <right/>
      <top style="medium">
        <color theme="1" tint="0.14996795556505021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medium">
        <color theme="1" tint="0.14996795556505021"/>
      </bottom>
      <diagonal/>
    </border>
    <border>
      <left style="thin">
        <color theme="1" tint="0.14993743705557422"/>
      </left>
      <right style="hair">
        <color theme="1" tint="0.14990691854609822"/>
      </right>
      <top style="medium">
        <color theme="1" tint="0.14996795556505021"/>
      </top>
      <bottom style="medium">
        <color theme="1" tint="0.14993743705557422"/>
      </bottom>
      <diagonal/>
    </border>
    <border>
      <left style="hair">
        <color theme="1" tint="0.14990691854609822"/>
      </left>
      <right style="hair">
        <color theme="1" tint="0.14990691854609822"/>
      </right>
      <top style="medium">
        <color theme="1" tint="0.14996795556505021"/>
      </top>
      <bottom style="medium">
        <color theme="1" tint="0.14993743705557422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1498764000366222"/>
      </left>
      <right style="thin">
        <color theme="1" tint="0.14990691854609822"/>
      </right>
      <top style="medium">
        <color theme="1" tint="0.14993743705557422"/>
      </top>
      <bottom style="medium">
        <color theme="1" tint="0.14996795556505021"/>
      </bottom>
      <diagonal/>
    </border>
    <border>
      <left style="thin">
        <color theme="1" tint="0.14990691854609822"/>
      </left>
      <right style="medium">
        <color theme="1" tint="0.14990691854609822"/>
      </right>
      <top style="medium">
        <color theme="1" tint="0.14993743705557422"/>
      </top>
      <bottom style="medium">
        <color theme="1" tint="0.14996795556505021"/>
      </bottom>
      <diagonal/>
    </border>
    <border>
      <left style="hair">
        <color theme="1" tint="0.499984740745262"/>
      </left>
      <right style="medium">
        <color theme="1" tint="0.14990691854609822"/>
      </right>
      <top style="hair">
        <color theme="1" tint="0.499984740745262"/>
      </top>
      <bottom style="medium">
        <color theme="1" tint="0.14996795556505021"/>
      </bottom>
      <diagonal/>
    </border>
    <border>
      <left style="thin">
        <color theme="1" tint="0.14993743705557422"/>
      </left>
      <right style="medium">
        <color theme="1" tint="0.14990691854609822"/>
      </right>
      <top style="medium">
        <color theme="1" tint="0.14996795556505021"/>
      </top>
      <bottom style="medium">
        <color theme="1" tint="0.14993743705557422"/>
      </bottom>
      <diagonal/>
    </border>
    <border>
      <left style="hair">
        <color theme="1" tint="0.499984740745262"/>
      </left>
      <right style="medium">
        <color theme="1" tint="0.14990691854609822"/>
      </right>
      <top style="medium">
        <color theme="1" tint="0.14996795556505021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1499069185460982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14990691854609822"/>
      </left>
      <right style="medium">
        <color theme="1" tint="0.14990691854609822"/>
      </right>
      <top style="medium">
        <color theme="1" tint="0.14996795556505021"/>
      </top>
      <bottom style="medium">
        <color theme="1" tint="0.14993743705557422"/>
      </bottom>
      <diagonal/>
    </border>
    <border>
      <left style="hair">
        <color theme="1" tint="0.499984740745262"/>
      </left>
      <right style="medium">
        <color theme="1" tint="0.14990691854609822"/>
      </right>
      <top style="medium">
        <color theme="1" tint="0.1499374370555742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14990691854609822"/>
      </right>
      <top style="hair">
        <color theme="1" tint="0.499984740745262"/>
      </top>
      <bottom style="medium">
        <color theme="1" tint="0.1499374370555742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14993743705557422"/>
      </bottom>
      <diagonal/>
    </border>
    <border>
      <left style="hair">
        <color theme="1" tint="0.14990691854609822"/>
      </left>
      <right style="hair">
        <color theme="1" tint="0.499984740745262"/>
      </right>
      <top style="medium">
        <color theme="1" tint="0.14996795556505021"/>
      </top>
      <bottom style="medium">
        <color theme="1" tint="0.1499374370555742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14996795556505021"/>
      </top>
      <bottom style="medium">
        <color theme="1" tint="0.14993743705557422"/>
      </bottom>
      <diagonal/>
    </border>
    <border>
      <left style="hair">
        <color theme="1" tint="0.499984740745262"/>
      </left>
      <right style="medium">
        <color theme="1" tint="0.14990691854609822"/>
      </right>
      <top style="medium">
        <color theme="1" tint="0.14996795556505021"/>
      </top>
      <bottom style="medium">
        <color theme="1" tint="0.14993743705557422"/>
      </bottom>
      <diagonal/>
    </border>
    <border>
      <left style="hair">
        <color theme="1" tint="0.499984740745262"/>
      </left>
      <right style="medium">
        <color theme="1" tint="0.14996795556505021"/>
      </right>
      <top style="medium">
        <color theme="1" tint="0.14996795556505021"/>
      </top>
      <bottom style="medium">
        <color theme="1" tint="0.14996795556505021"/>
      </bottom>
      <diagonal/>
    </border>
    <border>
      <left style="medium">
        <color theme="1" tint="0.1498764000366222"/>
      </left>
      <right/>
      <top style="medium">
        <color theme="1" tint="0.14993743705557422"/>
      </top>
      <bottom style="medium">
        <color theme="1" tint="0.1499679555650502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12" fillId="2" borderId="0" xfId="2" quotePrefix="1" applyFont="1" applyFill="1" applyAlignment="1" applyProtection="1">
      <alignment horizontal="left"/>
    </xf>
    <xf numFmtId="0" fontId="8" fillId="5" borderId="0" xfId="0" applyFont="1" applyFill="1"/>
    <xf numFmtId="0" fontId="0" fillId="6" borderId="0" xfId="0" applyFill="1"/>
    <xf numFmtId="0" fontId="15" fillId="6" borderId="0" xfId="0" applyFont="1" applyFill="1"/>
    <xf numFmtId="0" fontId="16" fillId="6" borderId="0" xfId="0" applyFont="1" applyFill="1"/>
    <xf numFmtId="0" fontId="17" fillId="6" borderId="0" xfId="0" quotePrefix="1" applyFont="1" applyFill="1"/>
    <xf numFmtId="0" fontId="18" fillId="6" borderId="0" xfId="0" applyFont="1" applyFill="1"/>
    <xf numFmtId="0" fontId="3" fillId="6" borderId="0" xfId="0" applyFont="1" applyFill="1"/>
    <xf numFmtId="0" fontId="0" fillId="2" borderId="0" xfId="0" applyFill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9" fillId="9" borderId="8" xfId="0" applyFont="1" applyFill="1" applyBorder="1" applyAlignment="1">
      <alignment vertical="center"/>
    </xf>
    <xf numFmtId="0" fontId="10" fillId="9" borderId="9" xfId="0" applyFont="1" applyFill="1" applyBorder="1"/>
    <xf numFmtId="0" fontId="8" fillId="9" borderId="9" xfId="0" applyFont="1" applyFill="1" applyBorder="1"/>
    <xf numFmtId="0" fontId="8" fillId="9" borderId="10" xfId="0" applyFont="1" applyFill="1" applyBorder="1"/>
    <xf numFmtId="0" fontId="6" fillId="10" borderId="11" xfId="0" applyFont="1" applyFill="1" applyBorder="1"/>
    <xf numFmtId="0" fontId="5" fillId="10" borderId="0" xfId="0" applyFont="1" applyFill="1"/>
    <xf numFmtId="0" fontId="0" fillId="10" borderId="0" xfId="0" applyFill="1"/>
    <xf numFmtId="0" fontId="6" fillId="7" borderId="11" xfId="0" applyFont="1" applyFill="1" applyBorder="1"/>
    <xf numFmtId="0" fontId="5" fillId="7" borderId="0" xfId="0" applyFont="1" applyFill="1"/>
    <xf numFmtId="0" fontId="0" fillId="7" borderId="0" xfId="0" applyFill="1"/>
    <xf numFmtId="0" fontId="6" fillId="7" borderId="12" xfId="0" applyFont="1" applyFill="1" applyBorder="1"/>
    <xf numFmtId="0" fontId="5" fillId="7" borderId="13" xfId="0" applyFont="1" applyFill="1" applyBorder="1"/>
    <xf numFmtId="0" fontId="0" fillId="7" borderId="13" xfId="0" applyFill="1" applyBorder="1"/>
    <xf numFmtId="0" fontId="6" fillId="10" borderId="6" xfId="0" applyFont="1" applyFill="1" applyBorder="1"/>
    <xf numFmtId="0" fontId="5" fillId="10" borderId="6" xfId="0" applyFont="1" applyFill="1" applyBorder="1"/>
    <xf numFmtId="0" fontId="0" fillId="10" borderId="6" xfId="0" applyFill="1" applyBorder="1"/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 vertical="center"/>
    </xf>
    <xf numFmtId="17" fontId="0" fillId="2" borderId="0" xfId="0" applyNumberFormat="1" applyFill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17" fontId="8" fillId="12" borderId="1" xfId="0" applyNumberFormat="1" applyFon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19" xfId="0" applyNumberFormat="1" applyFill="1" applyBorder="1" applyAlignment="1">
      <alignment horizontal="center"/>
    </xf>
    <xf numFmtId="0" fontId="0" fillId="7" borderId="1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3" fontId="0" fillId="7" borderId="4" xfId="0" applyNumberFormat="1" applyFill="1" applyBorder="1" applyAlignment="1">
      <alignment horizontal="center" vertical="center"/>
    </xf>
    <xf numFmtId="0" fontId="0" fillId="7" borderId="19" xfId="0" applyFill="1" applyBorder="1" applyAlignment="1">
      <alignment horizontal="center"/>
    </xf>
    <xf numFmtId="17" fontId="19" fillId="2" borderId="15" xfId="0" applyNumberFormat="1" applyFont="1" applyFill="1" applyBorder="1" applyAlignment="1">
      <alignment horizontal="center" vertical="center"/>
    </xf>
    <xf numFmtId="17" fontId="19" fillId="2" borderId="17" xfId="0" applyNumberFormat="1" applyFont="1" applyFill="1" applyBorder="1" applyAlignment="1">
      <alignment horizontal="center" vertical="center"/>
    </xf>
    <xf numFmtId="17" fontId="19" fillId="2" borderId="18" xfId="0" applyNumberFormat="1" applyFon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3" fontId="0" fillId="7" borderId="5" xfId="0" applyNumberFormat="1" applyFill="1" applyBorder="1" applyAlignment="1">
      <alignment horizontal="center" vertical="center"/>
    </xf>
    <xf numFmtId="0" fontId="0" fillId="7" borderId="21" xfId="0" applyFill="1" applyBorder="1" applyAlignment="1">
      <alignment horizontal="center"/>
    </xf>
    <xf numFmtId="17" fontId="1" fillId="11" borderId="22" xfId="0" applyNumberFormat="1" applyFont="1" applyFill="1" applyBorder="1" applyAlignment="1">
      <alignment horizontal="left" vertical="center"/>
    </xf>
    <xf numFmtId="17" fontId="1" fillId="11" borderId="23" xfId="0" applyNumberFormat="1" applyFont="1" applyFill="1" applyBorder="1" applyAlignment="1">
      <alignment horizontal="left" vertical="center"/>
    </xf>
    <xf numFmtId="0" fontId="1" fillId="11" borderId="23" xfId="0" applyFont="1" applyFill="1" applyBorder="1" applyAlignment="1">
      <alignment vertical="top"/>
    </xf>
    <xf numFmtId="0" fontId="19" fillId="11" borderId="23" xfId="0" applyFont="1" applyFill="1" applyBorder="1" applyAlignment="1">
      <alignment vertical="top"/>
    </xf>
    <xf numFmtId="17" fontId="1" fillId="11" borderId="24" xfId="0" applyNumberFormat="1" applyFont="1" applyFill="1" applyBorder="1" applyAlignment="1">
      <alignment horizontal="left" vertical="center"/>
    </xf>
    <xf numFmtId="0" fontId="1" fillId="4" borderId="22" xfId="0" applyFont="1" applyFill="1" applyBorder="1"/>
    <xf numFmtId="0" fontId="1" fillId="4" borderId="24" xfId="0" applyFont="1" applyFill="1" applyBorder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3" fontId="0" fillId="2" borderId="25" xfId="0" applyNumberFormat="1" applyFill="1" applyBorder="1" applyAlignment="1">
      <alignment horizontal="center"/>
    </xf>
    <xf numFmtId="3" fontId="0" fillId="2" borderId="26" xfId="0" applyNumberFormat="1" applyFill="1" applyBorder="1" applyAlignment="1">
      <alignment horizontal="center"/>
    </xf>
    <xf numFmtId="3" fontId="0" fillId="2" borderId="27" xfId="0" applyNumberFormat="1" applyFill="1" applyBorder="1" applyAlignment="1">
      <alignment horizontal="center"/>
    </xf>
    <xf numFmtId="0" fontId="0" fillId="7" borderId="2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3" fontId="0" fillId="7" borderId="26" xfId="0" applyNumberFormat="1" applyFill="1" applyBorder="1" applyAlignment="1">
      <alignment horizontal="center" vertical="center"/>
    </xf>
    <xf numFmtId="0" fontId="0" fillId="7" borderId="27" xfId="0" applyFill="1" applyBorder="1" applyAlignment="1">
      <alignment horizontal="center"/>
    </xf>
    <xf numFmtId="1" fontId="8" fillId="12" borderId="28" xfId="0" applyNumberFormat="1" applyFont="1" applyFill="1" applyBorder="1" applyAlignment="1">
      <alignment horizontal="center" vertical="center"/>
    </xf>
    <xf numFmtId="1" fontId="8" fillId="12" borderId="29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" fillId="2" borderId="7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0" fontId="0" fillId="2" borderId="7" xfId="0" applyFill="1" applyBorder="1"/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1" fillId="2" borderId="0" xfId="0" applyNumberFormat="1" applyFont="1" applyFill="1" applyAlignment="1">
      <alignment horizontal="center"/>
    </xf>
    <xf numFmtId="0" fontId="22" fillId="8" borderId="8" xfId="0" applyFont="1" applyFill="1" applyBorder="1" applyAlignment="1">
      <alignment vertical="center"/>
    </xf>
    <xf numFmtId="0" fontId="23" fillId="8" borderId="9" xfId="0" applyFont="1" applyFill="1" applyBorder="1"/>
    <xf numFmtId="0" fontId="24" fillId="8" borderId="9" xfId="0" applyFont="1" applyFill="1" applyBorder="1"/>
    <xf numFmtId="0" fontId="24" fillId="8" borderId="10" xfId="0" applyFont="1" applyFill="1" applyBorder="1"/>
    <xf numFmtId="4" fontId="1" fillId="7" borderId="16" xfId="0" applyNumberFormat="1" applyFont="1" applyFill="1" applyBorder="1" applyAlignment="1">
      <alignment horizontal="center"/>
    </xf>
    <xf numFmtId="4" fontId="1" fillId="7" borderId="19" xfId="0" applyNumberFormat="1" applyFont="1" applyFill="1" applyBorder="1" applyAlignment="1">
      <alignment horizontal="center"/>
    </xf>
    <xf numFmtId="4" fontId="1" fillId="7" borderId="20" xfId="0" applyNumberFormat="1" applyFont="1" applyFill="1" applyBorder="1" applyAlignment="1">
      <alignment horizontal="center"/>
    </xf>
    <xf numFmtId="4" fontId="1" fillId="7" borderId="25" xfId="0" applyNumberFormat="1" applyFont="1" applyFill="1" applyBorder="1" applyAlignment="1">
      <alignment horizontal="center"/>
    </xf>
    <xf numFmtId="4" fontId="1" fillId="7" borderId="21" xfId="0" applyNumberFormat="1" applyFont="1" applyFill="1" applyBorder="1" applyAlignment="1">
      <alignment horizontal="center"/>
    </xf>
    <xf numFmtId="4" fontId="1" fillId="7" borderId="27" xfId="0" applyNumberFormat="1" applyFont="1" applyFill="1" applyBorder="1" applyAlignment="1">
      <alignment horizontal="center"/>
    </xf>
    <xf numFmtId="0" fontId="21" fillId="13" borderId="3" xfId="0" applyFont="1" applyFill="1" applyBorder="1" applyAlignment="1">
      <alignment horizontal="center" vertical="center" wrapText="1"/>
    </xf>
    <xf numFmtId="17" fontId="19" fillId="2" borderId="15" xfId="0" applyNumberFormat="1" applyFont="1" applyFill="1" applyBorder="1" applyAlignment="1">
      <alignment horizontal="center" vertical="center" wrapText="1"/>
    </xf>
    <xf numFmtId="0" fontId="8" fillId="14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14" borderId="30" xfId="0" applyFont="1" applyFill="1" applyBorder="1" applyAlignment="1">
      <alignment horizontal="center" vertical="center" wrapText="1"/>
    </xf>
    <xf numFmtId="3" fontId="0" fillId="2" borderId="19" xfId="0" applyNumberFormat="1" applyFill="1" applyBorder="1" applyAlignment="1">
      <alignment horizontal="center" vertical="center"/>
    </xf>
    <xf numFmtId="166" fontId="0" fillId="2" borderId="0" xfId="1" applyNumberFormat="1" applyFont="1" applyFill="1"/>
    <xf numFmtId="166" fontId="25" fillId="7" borderId="31" xfId="1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13" borderId="32" xfId="0" applyFont="1" applyFill="1" applyBorder="1" applyAlignment="1">
      <alignment horizontal="center" vertical="center" wrapText="1"/>
    </xf>
    <xf numFmtId="0" fontId="21" fillId="13" borderId="33" xfId="0" applyFont="1" applyFill="1" applyBorder="1" applyAlignment="1">
      <alignment horizontal="center" vertical="center" wrapText="1"/>
    </xf>
    <xf numFmtId="3" fontId="0" fillId="2" borderId="34" xfId="0" applyNumberFormat="1" applyFill="1" applyBorder="1" applyAlignment="1">
      <alignment horizontal="center" vertical="center"/>
    </xf>
    <xf numFmtId="1" fontId="8" fillId="12" borderId="35" xfId="0" applyNumberFormat="1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 wrapText="1"/>
    </xf>
    <xf numFmtId="3" fontId="0" fillId="2" borderId="36" xfId="0" applyNumberFormat="1" applyFill="1" applyBorder="1" applyAlignment="1">
      <alignment horizontal="center"/>
    </xf>
    <xf numFmtId="3" fontId="0" fillId="2" borderId="37" xfId="0" applyNumberFormat="1" applyFill="1" applyBorder="1" applyAlignment="1">
      <alignment horizontal="center"/>
    </xf>
    <xf numFmtId="3" fontId="0" fillId="2" borderId="34" xfId="0" applyNumberFormat="1" applyFill="1" applyBorder="1" applyAlignment="1">
      <alignment horizontal="center"/>
    </xf>
    <xf numFmtId="1" fontId="8" fillId="12" borderId="38" xfId="0" applyNumberFormat="1" applyFont="1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3" fontId="0" fillId="7" borderId="37" xfId="0" applyNumberFormat="1" applyFill="1" applyBorder="1" applyAlignment="1">
      <alignment horizontal="center" vertical="center"/>
    </xf>
    <xf numFmtId="0" fontId="0" fillId="7" borderId="40" xfId="0" applyFill="1" applyBorder="1" applyAlignment="1">
      <alignment horizontal="center"/>
    </xf>
    <xf numFmtId="4" fontId="1" fillId="7" borderId="39" xfId="0" applyNumberFormat="1" applyFont="1" applyFill="1" applyBorder="1" applyAlignment="1">
      <alignment horizontal="center"/>
    </xf>
    <xf numFmtId="4" fontId="1" fillId="7" borderId="40" xfId="0" applyNumberFormat="1" applyFont="1" applyFill="1" applyBorder="1" applyAlignment="1">
      <alignment horizontal="center"/>
    </xf>
    <xf numFmtId="0" fontId="21" fillId="8" borderId="33" xfId="0" applyFont="1" applyFill="1" applyBorder="1" applyAlignment="1">
      <alignment horizontal="center" vertical="center" wrapText="1"/>
    </xf>
    <xf numFmtId="164" fontId="18" fillId="6" borderId="0" xfId="0" applyNumberFormat="1" applyFont="1" applyFill="1"/>
    <xf numFmtId="0" fontId="4" fillId="6" borderId="0" xfId="0" applyFont="1" applyFill="1"/>
    <xf numFmtId="0" fontId="8" fillId="6" borderId="0" xfId="0" applyFont="1" applyFill="1"/>
    <xf numFmtId="0" fontId="13" fillId="14" borderId="0" xfId="0" applyFont="1" applyFill="1" applyAlignment="1">
      <alignment vertical="center"/>
    </xf>
    <xf numFmtId="0" fontId="5" fillId="14" borderId="0" xfId="0" applyFont="1" applyFill="1" applyAlignment="1">
      <alignment vertical="center"/>
    </xf>
    <xf numFmtId="0" fontId="6" fillId="10" borderId="0" xfId="0" applyFont="1" applyFill="1"/>
    <xf numFmtId="0" fontId="0" fillId="2" borderId="0" xfId="0" applyFill="1" applyBorder="1"/>
    <xf numFmtId="1" fontId="8" fillId="12" borderId="42" xfId="0" applyNumberFormat="1" applyFont="1" applyFill="1" applyBorder="1" applyAlignment="1">
      <alignment horizontal="center" vertical="center"/>
    </xf>
    <xf numFmtId="1" fontId="8" fillId="12" borderId="43" xfId="0" applyNumberFormat="1" applyFont="1" applyFill="1" applyBorder="1" applyAlignment="1">
      <alignment horizontal="center" vertical="center"/>
    </xf>
    <xf numFmtId="1" fontId="8" fillId="12" borderId="44" xfId="0" applyNumberFormat="1" applyFont="1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/>
    </xf>
    <xf numFmtId="4" fontId="1" fillId="7" borderId="36" xfId="0" applyNumberFormat="1" applyFont="1" applyFill="1" applyBorder="1" applyAlignment="1">
      <alignment horizontal="center"/>
    </xf>
    <xf numFmtId="4" fontId="1" fillId="7" borderId="4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vertical="center"/>
    </xf>
    <xf numFmtId="3" fontId="0" fillId="2" borderId="45" xfId="0" applyNumberFormat="1" applyFill="1" applyBorder="1" applyAlignment="1">
      <alignment horizontal="center" vertical="center"/>
    </xf>
    <xf numFmtId="0" fontId="21" fillId="13" borderId="46" xfId="0" applyFont="1" applyFill="1" applyBorder="1" applyAlignment="1">
      <alignment horizontal="center" vertical="center" wrapText="1"/>
    </xf>
    <xf numFmtId="0" fontId="21" fillId="13" borderId="45" xfId="0" applyFont="1" applyFill="1" applyBorder="1" applyAlignment="1">
      <alignment horizontal="center" vertical="center" wrapText="1"/>
    </xf>
  </cellXfs>
  <cellStyles count="4">
    <cellStyle name="Hipervínculo" xfId="2" builtinId="8"/>
    <cellStyle name="Moneda 2" xfId="3" xr:uid="{BC67E14E-A9C2-4CE2-9B12-A449A6D33F7A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A3838"/>
      <color rgb="FFFFA7A7"/>
      <color rgb="FF2FAF91"/>
      <color rgb="FF44546A"/>
      <color rgb="FF990033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jorgeromero.org/" TargetMode="External"/><Relationship Id="rId3" Type="http://schemas.openxmlformats.org/officeDocument/2006/relationships/hyperlink" Target="https://www.tiktok.com/@jorgeromerolegacy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hyperlink" Target="https://www.youtube.com/channel/UC1_8sHihWvQQk4NA4T1mo7A" TargetMode="External"/><Relationship Id="rId5" Type="http://schemas.openxmlformats.org/officeDocument/2006/relationships/image" Target="../media/image4.png"/><Relationship Id="rId10" Type="http://schemas.openxmlformats.org/officeDocument/2006/relationships/hyperlink" Target="https://www.facebook.com/jorgeromeronegocios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117312</xdr:colOff>
      <xdr:row>6</xdr:row>
      <xdr:rowOff>123825</xdr:rowOff>
    </xdr:from>
    <xdr:to>
      <xdr:col>5</xdr:col>
      <xdr:colOff>735312</xdr:colOff>
      <xdr:row>46</xdr:row>
      <xdr:rowOff>9525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312" y="1266825"/>
          <a:ext cx="4428000" cy="7505700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417382</xdr:colOff>
      <xdr:row>0</xdr:row>
      <xdr:rowOff>80315</xdr:rowOff>
    </xdr:from>
    <xdr:to>
      <xdr:col>5</xdr:col>
      <xdr:colOff>665531</xdr:colOff>
      <xdr:row>5</xdr:row>
      <xdr:rowOff>48452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79382" y="80315"/>
          <a:ext cx="3296149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Inventario Regreso a Clases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Pronóstico</a:t>
          </a:r>
          <a:endParaRPr lang="en-US" sz="1800" b="0" i="1">
            <a:solidFill>
              <a:schemeClr val="bg1"/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373147</xdr:colOff>
      <xdr:row>9</xdr:row>
      <xdr:rowOff>52097</xdr:rowOff>
    </xdr:from>
    <xdr:to>
      <xdr:col>5</xdr:col>
      <xdr:colOff>487147</xdr:colOff>
      <xdr:row>9</xdr:row>
      <xdr:rowOff>52097</xdr:rowOff>
    </xdr:to>
    <xdr:cxnSp macro="">
      <xdr:nvCxnSpPr>
        <xdr:cNvPr id="4" name="Straight Connector 18" descr="Decorative 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/>
        </xdr:cNvCxnSpPr>
      </xdr:nvCxnSpPr>
      <xdr:spPr>
        <a:xfrm>
          <a:off x="373147" y="1766597"/>
          <a:ext cx="392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376299</xdr:colOff>
      <xdr:row>9</xdr:row>
      <xdr:rowOff>110978</xdr:rowOff>
    </xdr:from>
    <xdr:to>
      <xdr:col>5</xdr:col>
      <xdr:colOff>474783</xdr:colOff>
      <xdr:row>19</xdr:row>
      <xdr:rowOff>180975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6299" y="1825478"/>
          <a:ext cx="3908484" cy="19749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 siguiente plantilla te permitirá anticipar el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inventario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que necesitas invertir para satisfacer las necesidades de tus clientes en el próximo regreso a clases.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Este documento es de mayor utilidad para negocios relacionados con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escuelas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librerías, papelerías, uniformes escolares, zapaterías, entre otros.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 importante que tengas a la mano el inventario que vendiste en los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3 periodos 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más recientes:</a:t>
          </a:r>
        </a:p>
      </xdr:txBody>
    </xdr:sp>
    <xdr:clientData/>
  </xdr:twoCellAnchor>
  <xdr:twoCellAnchor>
    <xdr:from>
      <xdr:col>0</xdr:col>
      <xdr:colOff>265855</xdr:colOff>
      <xdr:row>37</xdr:row>
      <xdr:rowOff>12110</xdr:rowOff>
    </xdr:from>
    <xdr:to>
      <xdr:col>5</xdr:col>
      <xdr:colOff>504824</xdr:colOff>
      <xdr:row>43</xdr:row>
      <xdr:rowOff>0</xdr:rowOff>
    </xdr:to>
    <xdr:sp macro="" textlink="">
      <xdr:nvSpPr>
        <xdr:cNvPr id="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5855" y="7060610"/>
          <a:ext cx="4048969" cy="1130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 pestaña "</a:t>
          </a:r>
          <a:r>
            <a:rPr lang="en-US" sz="1100" b="1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Ejemplo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" muestra los datos de una papelería que utilizaremos para el pronóstico.</a:t>
          </a:r>
        </a:p>
        <a:p>
          <a:pPr lvl="0" algn="just">
            <a:defRPr/>
          </a:pPr>
          <a:endParaRPr lang="en-US" sz="1100" b="0" kern="0" baseline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lvl="0" algn="just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 sección "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Plantilla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" te será útil para calcular tu pronóstico del regreso a clases.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350898</xdr:colOff>
      <xdr:row>20</xdr:row>
      <xdr:rowOff>70556</xdr:rowOff>
    </xdr:from>
    <xdr:to>
      <xdr:col>0</xdr:col>
      <xdr:colOff>725430</xdr:colOff>
      <xdr:row>22</xdr:row>
      <xdr:rowOff>60331</xdr:rowOff>
    </xdr:to>
    <xdr:sp macro="" textlink="">
      <xdr:nvSpPr>
        <xdr:cNvPr id="9" name="Oval 26" descr="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50898" y="3880556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241788</xdr:colOff>
      <xdr:row>5</xdr:row>
      <xdr:rowOff>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1"/>
          <a:ext cx="1003788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396866</xdr:colOff>
      <xdr:row>6</xdr:row>
      <xdr:rowOff>121436</xdr:rowOff>
    </xdr:from>
    <xdr:to>
      <xdr:col>5</xdr:col>
      <xdr:colOff>496264</xdr:colOff>
      <xdr:row>8</xdr:row>
      <xdr:rowOff>172012</xdr:rowOff>
    </xdr:to>
    <xdr:sp macro="" textlink="">
      <xdr:nvSpPr>
        <xdr:cNvPr id="19" name="Step" descr="Save time by filling cells automatically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96866" y="1264436"/>
          <a:ext cx="3909398" cy="431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758356</xdr:colOff>
      <xdr:row>28</xdr:row>
      <xdr:rowOff>76358</xdr:rowOff>
    </xdr:from>
    <xdr:to>
      <xdr:col>5</xdr:col>
      <xdr:colOff>536113</xdr:colOff>
      <xdr:row>36</xdr:row>
      <xdr:rowOff>171450</xdr:rowOff>
    </xdr:to>
    <xdr:sp macro="" textlink="">
      <xdr:nvSpPr>
        <xdr:cNvPr id="20" name="Step" descr="Click the cross and drag down three cells. Excel will automatically fill the cells with the totals: 110, 120, and 130. People call this “filling down”&#10;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58356" y="5410358"/>
          <a:ext cx="3587757" cy="1619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Si tienes menos de 3 años con tu negocio, ten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a la mano el inventario que vendiste en los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3 meses 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más cercanos al regreso a clases. Siguiendo con el ejemplo de que tus ventas fuertes son en "Agosto", necesitas conocer el inventario que vendiste en los meses de: mayo, junio y julio. Esta sección de cálculo por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meses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es útil también para negocios que en años anteriores no contaban con un software o plantilla de inventarios.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381000</xdr:colOff>
      <xdr:row>28</xdr:row>
      <xdr:rowOff>142875</xdr:rowOff>
    </xdr:from>
    <xdr:to>
      <xdr:col>0</xdr:col>
      <xdr:colOff>755532</xdr:colOff>
      <xdr:row>30</xdr:row>
      <xdr:rowOff>132650</xdr:rowOff>
    </xdr:to>
    <xdr:sp macro="" textlink="">
      <xdr:nvSpPr>
        <xdr:cNvPr id="39" name="Oval 26" descr="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81000" y="5476875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oneCell">
    <xdr:from>
      <xdr:col>0</xdr:col>
      <xdr:colOff>171451</xdr:colOff>
      <xdr:row>0</xdr:row>
      <xdr:rowOff>142876</xdr:rowOff>
    </xdr:from>
    <xdr:to>
      <xdr:col>1</xdr:col>
      <xdr:colOff>95251</xdr:colOff>
      <xdr:row>4</xdr:row>
      <xdr:rowOff>66676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E87B8FF-787C-036B-C408-F62BA419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142876"/>
          <a:ext cx="685800" cy="6858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183559</xdr:rowOff>
    </xdr:from>
    <xdr:to>
      <xdr:col>5</xdr:col>
      <xdr:colOff>578456</xdr:colOff>
      <xdr:row>28</xdr:row>
      <xdr:rowOff>123824</xdr:rowOff>
    </xdr:to>
    <xdr:sp macro="" textlink="">
      <xdr:nvSpPr>
        <xdr:cNvPr id="11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E62D5169-E7AE-5D4B-1017-CE2838150CBF}"/>
            </a:ext>
          </a:extLst>
        </xdr:cNvPr>
        <xdr:cNvSpPr txBox="1"/>
      </xdr:nvSpPr>
      <xdr:spPr>
        <a:xfrm>
          <a:off x="766379" y="3719852"/>
          <a:ext cx="3643974" cy="1615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 eaLnBrk="1" fontAlgn="auto" latinLnBrk="0" hangingPunct="1"/>
          <a:r>
            <a:rPr lang="en-US" sz="1100" b="0" i="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 tienes varios </a:t>
          </a:r>
          <a:r>
            <a:rPr lang="en-US" sz="1100" b="1" i="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años</a:t>
          </a:r>
          <a:r>
            <a:rPr lang="en-US" sz="1100" b="0" i="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con tu negocio, toma nota del inventario que vendiste en los </a:t>
          </a:r>
          <a:r>
            <a:rPr lang="en-US" sz="1100" b="1" i="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3 años </a:t>
          </a:r>
          <a:r>
            <a:rPr lang="en-US" sz="1100" b="0" i="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más recientes pero únicamente del mes en que ocurre en tu ciudad el regreso a clases; por ejemplo, si el regreso a clases en tu zona es en el mes de "Agosto", necesitarás el inventario que vendiste en: agosto de 2019, agosto 2021 y agosto 2022; no tomes en cuenta el año 2020 que fue cuando inició la pandemia.</a:t>
          </a:r>
          <a:endParaRPr lang="es-MX" sz="1100">
            <a:solidFill>
              <a:schemeClr val="tx1">
                <a:lumMod val="75000"/>
                <a:lumOff val="2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335830</xdr:colOff>
      <xdr:row>42</xdr:row>
      <xdr:rowOff>154856</xdr:rowOff>
    </xdr:from>
    <xdr:to>
      <xdr:col>5</xdr:col>
      <xdr:colOff>449830</xdr:colOff>
      <xdr:row>42</xdr:row>
      <xdr:rowOff>154856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335830" y="8155856"/>
          <a:ext cx="392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43</xdr:row>
      <xdr:rowOff>9525</xdr:rowOff>
    </xdr:from>
    <xdr:to>
      <xdr:col>5</xdr:col>
      <xdr:colOff>447675</xdr:colOff>
      <xdr:row>45</xdr:row>
      <xdr:rowOff>91889</xdr:rowOff>
    </xdr:to>
    <xdr:sp macro="" textlink="">
      <xdr:nvSpPr>
        <xdr:cNvPr id="14" name="Step" descr="Here’s how to use the fill handle in Excel:">
          <a:extLst>
            <a:ext uri="{FF2B5EF4-FFF2-40B4-BE49-F238E27FC236}">
              <a16:creationId xmlns:a16="http://schemas.microsoft.com/office/drawing/2014/main" id="{104BAF89-FE53-4916-BFC0-ABF6D8473C5A}"/>
            </a:ext>
          </a:extLst>
        </xdr:cNvPr>
        <xdr:cNvSpPr txBox="1"/>
      </xdr:nvSpPr>
      <xdr:spPr>
        <a:xfrm>
          <a:off x="333375" y="8201025"/>
          <a:ext cx="3924300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 editAs="oneCell">
    <xdr:from>
      <xdr:col>0</xdr:col>
      <xdr:colOff>206619</xdr:colOff>
      <xdr:row>56</xdr:row>
      <xdr:rowOff>114300</xdr:rowOff>
    </xdr:from>
    <xdr:to>
      <xdr:col>0</xdr:col>
      <xdr:colOff>566619</xdr:colOff>
      <xdr:row>58</xdr:row>
      <xdr:rowOff>93300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6CD7F-DFB5-47BD-90F4-507A61C20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19" y="11544300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81106</xdr:rowOff>
    </xdr:from>
    <xdr:to>
      <xdr:col>0</xdr:col>
      <xdr:colOff>725365</xdr:colOff>
      <xdr:row>60</xdr:row>
      <xdr:rowOff>18864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452396B-5D5F-4278-9ED9-1FE228A96144}"/>
            </a:ext>
          </a:extLst>
        </xdr:cNvPr>
        <xdr:cNvSpPr txBox="1"/>
      </xdr:nvSpPr>
      <xdr:spPr>
        <a:xfrm>
          <a:off x="0" y="11892106"/>
          <a:ext cx="72536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21247</xdr:colOff>
      <xdr:row>56</xdr:row>
      <xdr:rowOff>60927</xdr:rowOff>
    </xdr:from>
    <xdr:to>
      <xdr:col>0</xdr:col>
      <xdr:colOff>754673</xdr:colOff>
      <xdr:row>59</xdr:row>
      <xdr:rowOff>162336</xdr:rowOff>
    </xdr:to>
    <xdr:sp macro="" textlink="">
      <xdr:nvSpPr>
        <xdr:cNvPr id="18" name="Rectángulo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BC2D7E-0BA3-476A-A1D2-23AE1738BC6D}"/>
            </a:ext>
          </a:extLst>
        </xdr:cNvPr>
        <xdr:cNvSpPr/>
      </xdr:nvSpPr>
      <xdr:spPr>
        <a:xfrm>
          <a:off x="21247" y="11490927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2</xdr:col>
      <xdr:colOff>543171</xdr:colOff>
      <xdr:row>56</xdr:row>
      <xdr:rowOff>114110</xdr:rowOff>
    </xdr:from>
    <xdr:to>
      <xdr:col>3</xdr:col>
      <xdr:colOff>141171</xdr:colOff>
      <xdr:row>58</xdr:row>
      <xdr:rowOff>93110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4791AEC-759A-4EDC-892F-4F6C5CCE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7171" y="11544110"/>
          <a:ext cx="360000" cy="360000"/>
        </a:xfrm>
        <a:prstGeom prst="rect">
          <a:avLst/>
        </a:prstGeom>
      </xdr:spPr>
    </xdr:pic>
    <xdr:clientData/>
  </xdr:twoCellAnchor>
  <xdr:twoCellAnchor>
    <xdr:from>
      <xdr:col>2</xdr:col>
      <xdr:colOff>259308</xdr:colOff>
      <xdr:row>58</xdr:row>
      <xdr:rowOff>80821</xdr:rowOff>
    </xdr:from>
    <xdr:to>
      <xdr:col>3</xdr:col>
      <xdr:colOff>438396</xdr:colOff>
      <xdr:row>60</xdr:row>
      <xdr:rowOff>37723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D87678B-C311-4072-97DF-AAAFDC8E3953}"/>
            </a:ext>
          </a:extLst>
        </xdr:cNvPr>
        <xdr:cNvSpPr txBox="1"/>
      </xdr:nvSpPr>
      <xdr:spPr>
        <a:xfrm>
          <a:off x="1783308" y="11891821"/>
          <a:ext cx="941088" cy="337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5</xdr:col>
      <xdr:colOff>613997</xdr:colOff>
      <xdr:row>56</xdr:row>
      <xdr:rowOff>153553</xdr:rowOff>
    </xdr:from>
    <xdr:to>
      <xdr:col>6</xdr:col>
      <xdr:colOff>213947</xdr:colOff>
      <xdr:row>58</xdr:row>
      <xdr:rowOff>134503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E9354C6-2F2E-4916-9BA3-8B7726CA0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997" y="11583553"/>
          <a:ext cx="361950" cy="361950"/>
        </a:xfrm>
        <a:prstGeom prst="rect">
          <a:avLst/>
        </a:prstGeom>
      </xdr:spPr>
    </xdr:pic>
    <xdr:clientData/>
  </xdr:twoCellAnchor>
  <xdr:twoCellAnchor>
    <xdr:from>
      <xdr:col>0</xdr:col>
      <xdr:colOff>332132</xdr:colOff>
      <xdr:row>46</xdr:row>
      <xdr:rowOff>66675</xdr:rowOff>
    </xdr:from>
    <xdr:to>
      <xdr:col>5</xdr:col>
      <xdr:colOff>466725</xdr:colOff>
      <xdr:row>50</xdr:row>
      <xdr:rowOff>131570</xdr:rowOff>
    </xdr:to>
    <xdr:sp macro="" textlink="">
      <xdr:nvSpPr>
        <xdr:cNvPr id="40" name="Step" descr="Here’s how to use the fill handle in Excel:">
          <a:extLst>
            <a:ext uri="{FF2B5EF4-FFF2-40B4-BE49-F238E27FC236}">
              <a16:creationId xmlns:a16="http://schemas.microsoft.com/office/drawing/2014/main" id="{C95B145C-B3A1-4618-9D7E-01D8E6B771E8}"/>
            </a:ext>
          </a:extLst>
        </xdr:cNvPr>
        <xdr:cNvSpPr txBox="1"/>
      </xdr:nvSpPr>
      <xdr:spPr>
        <a:xfrm>
          <a:off x="332132" y="8829675"/>
          <a:ext cx="3944593" cy="826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+mj-lt"/>
              <a:ea typeface="Segoe UI" pitchFamily="34" charset="0"/>
              <a:cs typeface="Segoe UI Light" panose="020B0502040204020203" pitchFamily="34" charset="0"/>
            </a:rPr>
            <a:t>La información financiera presentada en el documento se comparte con fines didácticos con el consentimiento de la persona propietaria de la papelería mostrada como ejemplo. Se omite su nombre y marca por motivos de confidencialidad.</a:t>
          </a:r>
        </a:p>
      </xdr:txBody>
    </xdr:sp>
    <xdr:clientData/>
  </xdr:twoCellAnchor>
  <xdr:twoCellAnchor>
    <xdr:from>
      <xdr:col>2</xdr:col>
      <xdr:colOff>76199</xdr:colOff>
      <xdr:row>51</xdr:row>
      <xdr:rowOff>19050</xdr:rowOff>
    </xdr:from>
    <xdr:to>
      <xdr:col>5</xdr:col>
      <xdr:colOff>723900</xdr:colOff>
      <xdr:row>54</xdr:row>
      <xdr:rowOff>93470</xdr:rowOff>
    </xdr:to>
    <xdr:sp macro="" textlink="">
      <xdr:nvSpPr>
        <xdr:cNvPr id="41" name="Step" descr="Here’s how to use the fill handle in Excel:">
          <a:extLst>
            <a:ext uri="{FF2B5EF4-FFF2-40B4-BE49-F238E27FC236}">
              <a16:creationId xmlns:a16="http://schemas.microsoft.com/office/drawing/2014/main" id="{A161838F-129B-47D0-8426-65A8736AB314}"/>
            </a:ext>
          </a:extLst>
        </xdr:cNvPr>
        <xdr:cNvSpPr txBox="1"/>
      </xdr:nvSpPr>
      <xdr:spPr>
        <a:xfrm>
          <a:off x="1600199" y="9734550"/>
          <a:ext cx="2933701" cy="645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Eres libre de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compartir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el material en cualquier medio.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Atribución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: debes otorgar el crédito correspondiente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a </a:t>
          </a:r>
          <a:r>
            <a:rPr lang="es-ES" sz="1000" b="1" baseline="0">
              <a:solidFill>
                <a:srgbClr val="7C062B"/>
              </a:solidFill>
              <a:latin typeface="+mj-lt"/>
            </a:rPr>
            <a:t>jorgeromero.org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rgbClr val="7C062B"/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295275</xdr:colOff>
      <xdr:row>51</xdr:row>
      <xdr:rowOff>93471</xdr:rowOff>
    </xdr:from>
    <xdr:to>
      <xdr:col>1</xdr:col>
      <xdr:colOff>733425</xdr:colOff>
      <xdr:row>53</xdr:row>
      <xdr:rowOff>160669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1D3569D-EFC6-4504-9B9B-72C9B671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808971"/>
          <a:ext cx="1200150" cy="448198"/>
        </a:xfrm>
        <a:prstGeom prst="rect">
          <a:avLst/>
        </a:prstGeom>
      </xdr:spPr>
    </xdr:pic>
    <xdr:clientData/>
  </xdr:twoCellAnchor>
  <xdr:twoCellAnchor>
    <xdr:from>
      <xdr:col>3</xdr:col>
      <xdr:colOff>468919</xdr:colOff>
      <xdr:row>58</xdr:row>
      <xdr:rowOff>70756</xdr:rowOff>
    </xdr:from>
    <xdr:to>
      <xdr:col>5</xdr:col>
      <xdr:colOff>112829</xdr:colOff>
      <xdr:row>59</xdr:row>
      <xdr:rowOff>186521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B7F353CE-F8EC-45D4-B241-7A974E87327F}"/>
            </a:ext>
          </a:extLst>
        </xdr:cNvPr>
        <xdr:cNvSpPr txBox="1"/>
      </xdr:nvSpPr>
      <xdr:spPr>
        <a:xfrm>
          <a:off x="2754919" y="11881756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77848</xdr:colOff>
      <xdr:row>56</xdr:row>
      <xdr:rowOff>144759</xdr:rowOff>
    </xdr:from>
    <xdr:to>
      <xdr:col>4</xdr:col>
      <xdr:colOff>394916</xdr:colOff>
      <xdr:row>58</xdr:row>
      <xdr:rowOff>89757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9F41B637-0F62-46FC-A429-75E558691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25848" y="11574759"/>
          <a:ext cx="317068" cy="325998"/>
        </a:xfrm>
        <a:prstGeom prst="rect">
          <a:avLst/>
        </a:prstGeom>
      </xdr:spPr>
    </xdr:pic>
    <xdr:clientData/>
  </xdr:twoCellAnchor>
  <xdr:twoCellAnchor>
    <xdr:from>
      <xdr:col>3</xdr:col>
      <xdr:colOff>564168</xdr:colOff>
      <xdr:row>56</xdr:row>
      <xdr:rowOff>155483</xdr:rowOff>
    </xdr:from>
    <xdr:to>
      <xdr:col>5</xdr:col>
      <xdr:colOff>8386</xdr:colOff>
      <xdr:row>59</xdr:row>
      <xdr:rowOff>153864</xdr:rowOff>
    </xdr:to>
    <xdr:sp macro="" textlink="">
      <xdr:nvSpPr>
        <xdr:cNvPr id="45" name="Rectángulo 4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DD25CE1-BAF3-4245-8A30-08A3DDBEE014}"/>
            </a:ext>
          </a:extLst>
        </xdr:cNvPr>
        <xdr:cNvSpPr/>
      </xdr:nvSpPr>
      <xdr:spPr>
        <a:xfrm>
          <a:off x="2850168" y="11585483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370782</xdr:colOff>
      <xdr:row>56</xdr:row>
      <xdr:rowOff>113828</xdr:rowOff>
    </xdr:from>
    <xdr:to>
      <xdr:col>1</xdr:col>
      <xdr:colOff>728896</xdr:colOff>
      <xdr:row>58</xdr:row>
      <xdr:rowOff>92848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9B74405-DFAE-9929-8BDE-DEA85290C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82" y="11543828"/>
          <a:ext cx="358114" cy="360020"/>
        </a:xfrm>
        <a:prstGeom prst="rect">
          <a:avLst/>
        </a:prstGeom>
      </xdr:spPr>
    </xdr:pic>
    <xdr:clientData/>
  </xdr:twoCellAnchor>
  <xdr:twoCellAnchor>
    <xdr:from>
      <xdr:col>1</xdr:col>
      <xdr:colOff>75509</xdr:colOff>
      <xdr:row>58</xdr:row>
      <xdr:rowOff>81106</xdr:rowOff>
    </xdr:from>
    <xdr:to>
      <xdr:col>2</xdr:col>
      <xdr:colOff>256484</xdr:colOff>
      <xdr:row>60</xdr:row>
      <xdr:rowOff>18864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96A26697-FA70-935A-FE5A-FDC8E77C338F}"/>
            </a:ext>
          </a:extLst>
        </xdr:cNvPr>
        <xdr:cNvSpPr txBox="1"/>
      </xdr:nvSpPr>
      <xdr:spPr>
        <a:xfrm>
          <a:off x="837509" y="11892106"/>
          <a:ext cx="94297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Facebook</a:t>
          </a:r>
        </a:p>
      </xdr:txBody>
    </xdr:sp>
    <xdr:clientData/>
  </xdr:twoCellAnchor>
  <xdr:twoCellAnchor>
    <xdr:from>
      <xdr:col>1</xdr:col>
      <xdr:colOff>174246</xdr:colOff>
      <xdr:row>56</xdr:row>
      <xdr:rowOff>54198</xdr:rowOff>
    </xdr:from>
    <xdr:to>
      <xdr:col>2</xdr:col>
      <xdr:colOff>145672</xdr:colOff>
      <xdr:row>59</xdr:row>
      <xdr:rowOff>155607</xdr:rowOff>
    </xdr:to>
    <xdr:sp macro="" textlink="">
      <xdr:nvSpPr>
        <xdr:cNvPr id="48" name="Rectángulo 4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0C6AE9C-8ABE-0806-EAAC-D5154652F41C}"/>
            </a:ext>
          </a:extLst>
        </xdr:cNvPr>
        <xdr:cNvSpPr/>
      </xdr:nvSpPr>
      <xdr:spPr>
        <a:xfrm>
          <a:off x="936246" y="11484198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361912</xdr:colOff>
      <xdr:row>56</xdr:row>
      <xdr:rowOff>50898</xdr:rowOff>
    </xdr:from>
    <xdr:to>
      <xdr:col>3</xdr:col>
      <xdr:colOff>333338</xdr:colOff>
      <xdr:row>59</xdr:row>
      <xdr:rowOff>152307</xdr:rowOff>
    </xdr:to>
    <xdr:sp macro="" textlink="">
      <xdr:nvSpPr>
        <xdr:cNvPr id="22" name="Rectángulo 2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3087258-5AE4-4FCC-AE07-762470EFD41F}"/>
            </a:ext>
          </a:extLst>
        </xdr:cNvPr>
        <xdr:cNvSpPr/>
      </xdr:nvSpPr>
      <xdr:spPr>
        <a:xfrm>
          <a:off x="1885912" y="11480898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80596</xdr:colOff>
      <xdr:row>58</xdr:row>
      <xdr:rowOff>70756</xdr:rowOff>
    </xdr:from>
    <xdr:to>
      <xdr:col>7</xdr:col>
      <xdr:colOff>14654</xdr:colOff>
      <xdr:row>59</xdr:row>
      <xdr:rowOff>186521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A584D306-2F80-8418-7D63-8285872F222E}"/>
            </a:ext>
          </a:extLst>
        </xdr:cNvPr>
        <xdr:cNvSpPr txBox="1"/>
      </xdr:nvSpPr>
      <xdr:spPr>
        <a:xfrm>
          <a:off x="3890596" y="11881756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70019</xdr:colOff>
      <xdr:row>20</xdr:row>
      <xdr:rowOff>136280</xdr:rowOff>
    </xdr:from>
    <xdr:ext cx="70262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70019" y="2529954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𝑏𝑥</m:t>
                    </m:r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70019" y="2529954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𝑦=𝑎+𝑏𝑥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10</xdr:col>
      <xdr:colOff>698222</xdr:colOff>
      <xdr:row>20</xdr:row>
      <xdr:rowOff>49311</xdr:rowOff>
    </xdr:from>
    <xdr:ext cx="1318502" cy="354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659005" y="2442985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𝑥𝑦</m:t>
                        </m:r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⋅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grow m:val="on"/>
                                    <m:subHide m:val="on"/>
                                    <m:supHide m:val="on"/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nary>
                              </m:e>
                            </m:d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659005" y="2442985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𝑏=(𝑁𝛴𝑥𝑦−∑128▒𝑥⋅∑128▒𝑦)/(𝑁𝛴𝑥^2−(∑128▒𝑥)^2 )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13</xdr:col>
      <xdr:colOff>347804</xdr:colOff>
      <xdr:row>20</xdr:row>
      <xdr:rowOff>50267</xdr:rowOff>
    </xdr:from>
    <xdr:ext cx="911724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/>
          </xdr:nvSpPr>
          <xdr:spPr>
            <a:xfrm>
              <a:off x="4340021" y="2443941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</m:t>
                        </m:r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/>
          </xdr:nvSpPr>
          <xdr:spPr>
            <a:xfrm>
              <a:off x="4340021" y="2443941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𝑎=(∑128▒𝑦−𝑏𝛴𝑥)/𝑁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9</xdr:col>
      <xdr:colOff>49697</xdr:colOff>
      <xdr:row>23</xdr:row>
      <xdr:rowOff>205948</xdr:rowOff>
    </xdr:from>
    <xdr:ext cx="1337226" cy="3006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9269897" y="5406598"/>
              <a:ext cx="1337226" cy="300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𝑦</m:t>
                    </m:r>
                    <m:r>
                      <a:rPr lang="es-ES" sz="10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MX" sz="10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503.67</m:t>
                    </m:r>
                    <m:r>
                      <a:rPr lang="es-ES" sz="10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MX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−47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MX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4</m:t>
                        </m:r>
                      </m:e>
                    </m:d>
                  </m:oMath>
                </m:oMathPara>
              </a14:m>
              <a:endParaRPr lang="es-ES" sz="1000" b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es-ES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     =  316</a:t>
              </a:r>
            </a:p>
          </xdr:txBody>
        </xdr:sp>
      </mc:Choice>
      <mc:Fallback xmlns="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9269897" y="5406598"/>
              <a:ext cx="1337226" cy="300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𝑦=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503.67</a:t>
              </a:r>
              <a:r>
                <a:rPr lang="es-ES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+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−47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4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es-ES" sz="1000" b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es-ES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     =  316</a:t>
              </a:r>
            </a:p>
          </xdr:txBody>
        </xdr:sp>
      </mc:Fallback>
    </mc:AlternateContent>
    <xdr:clientData/>
  </xdr:oneCellAnchor>
  <xdr:oneCellAnchor>
    <xdr:from>
      <xdr:col>10</xdr:col>
      <xdr:colOff>705550</xdr:colOff>
      <xdr:row>23</xdr:row>
      <xdr:rowOff>180976</xdr:rowOff>
    </xdr:from>
    <xdr:ext cx="1547319" cy="4012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10687750" y="5381626"/>
              <a:ext cx="1547319" cy="4012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ES" sz="1050" i="1">
                      <a:latin typeface="Cambria Math" panose="02040503050406030204" pitchFamily="18" charset="0"/>
                    </a:rPr>
                    <m:t>𝑏</m:t>
                  </m:r>
                  <m:r>
                    <a:rPr lang="es-ES" sz="105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ES" sz="105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es-ES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(</m:t>
                      </m:r>
                      <m:r>
                        <a:rPr lang="es-MX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3</m:t>
                      </m:r>
                      <m:r>
                        <a:rPr lang="es-ES" sz="105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s-MX" sz="105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2,364</m:t>
                      </m:r>
                      <m:r>
                        <a:rPr lang="es-ES" sz="105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)</m:t>
                      </m:r>
                      <m:r>
                        <a:rPr lang="es-ES" sz="105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</m:t>
                      </m:r>
                      <m:d>
                        <m:dPr>
                          <m:ctrlPr>
                            <a:rPr lang="es-ES" sz="10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MX" sz="10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6</m:t>
                          </m:r>
                          <m:r>
                            <a:rPr lang="es-ES" sz="10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∗</m:t>
                          </m:r>
                          <m:r>
                            <a:rPr lang="es-MX" sz="10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1,229</m:t>
                          </m:r>
                        </m:e>
                      </m:d>
                    </m:num>
                    <m:den>
                      <m:r>
                        <a:rPr lang="es-ES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(</m:t>
                      </m:r>
                      <m:r>
                        <a:rPr lang="es-MX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3</m:t>
                      </m:r>
                      <m:r>
                        <a:rPr lang="es-ES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s-MX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14</m:t>
                      </m:r>
                      <m:r>
                        <a:rPr lang="es-ES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)</m:t>
                      </m:r>
                      <m:r>
                        <a:rPr lang="es-ES" sz="105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</m:t>
                      </m:r>
                      <m:sSup>
                        <m:sSupPr>
                          <m:ctrlPr>
                            <a:rPr lang="es-ES" sz="105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d>
                            <m:dPr>
                              <m:ctrlPr>
                                <a:rPr lang="es-ES" sz="105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es-MX" sz="105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6</m:t>
                              </m:r>
                            </m:e>
                          </m:d>
                        </m:e>
                        <m:sup>
                          <m:r>
                            <a:rPr lang="es-ES" sz="1050" i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  <m:r>
                    <a:rPr lang="es-ES" sz="105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=</m:t>
                  </m:r>
                </m:oMath>
              </a14:m>
              <a:r>
                <a:rPr lang="es-ES" sz="1050">
                  <a:latin typeface="Cambria Math" panose="02040503050406030204" pitchFamily="18" charset="0"/>
                  <a:ea typeface="Cambria Math" panose="02040503050406030204" pitchFamily="18" charset="0"/>
                </a:rPr>
                <a:t>-</a:t>
              </a:r>
              <a:r>
                <a:rPr lang="es-ES" sz="1050"/>
                <a:t>47</a:t>
              </a:r>
            </a:p>
          </xdr:txBody>
        </xdr:sp>
      </mc:Choice>
      <mc:Fallback xmlns="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10687750" y="5381626"/>
              <a:ext cx="1547319" cy="4012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050" i="0">
                  <a:latin typeface="Cambria Math" panose="02040503050406030204" pitchFamily="18" charset="0"/>
                </a:rPr>
                <a:t>𝑏=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2,364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6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1,229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))/((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14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−(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6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)^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2 )</a:t>
              </a:r>
              <a:r>
                <a:rPr lang="es-ES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</a:t>
              </a:r>
              <a:r>
                <a:rPr lang="es-ES" sz="1050">
                  <a:latin typeface="Cambria Math" panose="02040503050406030204" pitchFamily="18" charset="0"/>
                  <a:ea typeface="Cambria Math" panose="02040503050406030204" pitchFamily="18" charset="0"/>
                </a:rPr>
                <a:t>-</a:t>
              </a:r>
              <a:r>
                <a:rPr lang="es-ES" sz="1050"/>
                <a:t>47</a:t>
              </a:r>
            </a:p>
          </xdr:txBody>
        </xdr:sp>
      </mc:Fallback>
    </mc:AlternateContent>
    <xdr:clientData/>
  </xdr:oneCellAnchor>
  <xdr:oneCellAnchor>
    <xdr:from>
      <xdr:col>13</xdr:col>
      <xdr:colOff>85993</xdr:colOff>
      <xdr:row>23</xdr:row>
      <xdr:rowOff>75168</xdr:rowOff>
    </xdr:from>
    <xdr:ext cx="1408847" cy="443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12457287" y="5285903"/>
              <a:ext cx="1408847" cy="443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0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000" b="0" i="1">
                            <a:latin typeface="Cambria Math" panose="02040503050406030204" pitchFamily="18" charset="0"/>
                          </a:rPr>
                          <m:t>1,229</m:t>
                        </m:r>
                        <m:r>
                          <a:rPr lang="es-ES" sz="10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s-MX" sz="1000" b="0" i="1">
                            <a:latin typeface="Cambria Math" panose="02040503050406030204" pitchFamily="18" charset="0"/>
                          </a:rPr>
                          <m:t>−47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s-MX" sz="10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s-MX" sz="10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s-ES" sz="1000" b="0" i="1">
                <a:latin typeface="Cambria" panose="02040503050406030204" pitchFamily="18" charset="0"/>
                <a:ea typeface="Cambria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ES" sz="10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</m:t>
                    </m:r>
                    <m:r>
                      <a:rPr lang="es-ES" sz="10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MX" sz="10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503.67</m:t>
                    </m:r>
                  </m:oMath>
                </m:oMathPara>
              </a14:m>
              <a:endParaRPr lang="es-ES" sz="100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12457287" y="5285903"/>
              <a:ext cx="1408847" cy="443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</a:rPr>
                <a:t>𝑎=(</a:t>
              </a:r>
              <a:r>
                <a:rPr lang="es-MX" sz="1000" b="0" i="0">
                  <a:latin typeface="Cambria Math" panose="02040503050406030204" pitchFamily="18" charset="0"/>
                </a:rPr>
                <a:t>1,229</a:t>
              </a:r>
              <a:r>
                <a:rPr lang="es-ES" sz="1000" i="0">
                  <a:latin typeface="Cambria Math" panose="02040503050406030204" pitchFamily="18" charset="0"/>
                </a:rPr>
                <a:t>−</a:t>
              </a:r>
              <a:r>
                <a:rPr lang="es-ES" sz="1000" b="0" i="0">
                  <a:latin typeface="Cambria Math" panose="02040503050406030204" pitchFamily="18" charset="0"/>
                </a:rPr>
                <a:t>(</a:t>
              </a:r>
              <a:r>
                <a:rPr lang="es-MX" sz="1000" b="0" i="0">
                  <a:latin typeface="Cambria Math" panose="02040503050406030204" pitchFamily="18" charset="0"/>
                </a:rPr>
                <a:t>−47</a:t>
              </a:r>
              <a:r>
                <a:rPr lang="es-ES" sz="1000" b="0" i="0">
                  <a:latin typeface="Cambria Math" panose="02040503050406030204" pitchFamily="18" charset="0"/>
                </a:rPr>
                <a:t>∗</a:t>
              </a:r>
              <a:r>
                <a:rPr lang="es-MX" sz="1000" b="0" i="0">
                  <a:latin typeface="Cambria Math" panose="02040503050406030204" pitchFamily="18" charset="0"/>
                </a:rPr>
                <a:t>6</a:t>
              </a:r>
              <a:r>
                <a:rPr lang="es-ES" sz="1000" b="0" i="0">
                  <a:latin typeface="Cambria Math" panose="02040503050406030204" pitchFamily="18" charset="0"/>
                </a:rPr>
                <a:t>))/</a:t>
              </a:r>
              <a:r>
                <a:rPr lang="es-MX" sz="1000" b="0" i="0">
                  <a:latin typeface="Cambria Math" panose="02040503050406030204" pitchFamily="18" charset="0"/>
                </a:rPr>
                <a:t>3</a:t>
              </a:r>
              <a:endParaRPr lang="es-ES" sz="1000" b="0" i="1">
                <a:latin typeface="Cambria" panose="02040503050406030204" pitchFamily="18" charset="0"/>
                <a:ea typeface="Cambria" panose="02040503050406030204" pitchFamily="18" charset="0"/>
              </a:endParaRPr>
            </a:p>
            <a:p>
              <a:pPr/>
              <a:r>
                <a:rPr lang="es-E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  </a:t>
              </a:r>
              <a:r>
                <a:rPr lang="es-ES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s-MX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503.67</a:t>
              </a:r>
              <a:endParaRPr lang="es-ES" sz="100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xdr:twoCellAnchor>
    <xdr:from>
      <xdr:col>1</xdr:col>
      <xdr:colOff>882922</xdr:colOff>
      <xdr:row>2</xdr:row>
      <xdr:rowOff>157371</xdr:rowOff>
    </xdr:from>
    <xdr:to>
      <xdr:col>7</xdr:col>
      <xdr:colOff>895349</xdr:colOff>
      <xdr:row>13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90281E2-E9C6-47B8-A90E-007CFE07E8DE}"/>
            </a:ext>
          </a:extLst>
        </xdr:cNvPr>
        <xdr:cNvSpPr txBox="1"/>
      </xdr:nvSpPr>
      <xdr:spPr>
        <a:xfrm>
          <a:off x="2140222" y="709821"/>
          <a:ext cx="6184627" cy="194765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2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6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r>
            <a:rPr lang="es-MX" sz="10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Cálculo anual</a:t>
          </a:r>
          <a:r>
            <a:rPr lang="es-MX" sz="10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 contempla el inventario que vendiste en el mes donde tienes la mayor cantidad de ventas relacionadas con el regreso a clases. </a:t>
          </a:r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7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Cálculo mensual</a:t>
          </a:r>
          <a:r>
            <a:rPr lang="es-MX" sz="10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 necesitas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 el inventario que vendiste en los 3 meses más cercanos al regreso a clases. Útil también para negocios con varios años en el mercado pero que en su momento no tenían un sistema o método de registro del inventario vendido.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0" i="0" u="none" strike="noStrik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Estimación con 1 mes de ventas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 en el escenario de que tu negocio tenga alrededor de 1 mes en el mercado o no poseas un método para registrar tu inventario, contempla un inventario adicional del 11.5% de tus últimos registros.</a:t>
          </a:r>
          <a:endParaRPr lang="es-MX" sz="1000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  <xdr:twoCellAnchor>
    <xdr:from>
      <xdr:col>3</xdr:col>
      <xdr:colOff>829916</xdr:colOff>
      <xdr:row>3</xdr:row>
      <xdr:rowOff>66261</xdr:rowOff>
    </xdr:from>
    <xdr:to>
      <xdr:col>5</xdr:col>
      <xdr:colOff>747090</xdr:colOff>
      <xdr:row>4</xdr:row>
      <xdr:rowOff>165653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9B8DCCFC-1D06-4D7D-883E-F402AF157194}"/>
            </a:ext>
          </a:extLst>
        </xdr:cNvPr>
        <xdr:cNvSpPr/>
      </xdr:nvSpPr>
      <xdr:spPr>
        <a:xfrm>
          <a:off x="4144616" y="809211"/>
          <a:ext cx="1974574" cy="289892"/>
        </a:xfrm>
        <a:prstGeom prst="roundRect">
          <a:avLst>
            <a:gd name="adj" fmla="val 50000"/>
          </a:avLst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200" b="1"/>
        </a:p>
      </xdr:txBody>
    </xdr:sp>
    <xdr:clientData/>
  </xdr:twoCellAnchor>
  <xdr:twoCellAnchor>
    <xdr:from>
      <xdr:col>3</xdr:col>
      <xdr:colOff>829915</xdr:colOff>
      <xdr:row>3</xdr:row>
      <xdr:rowOff>66264</xdr:rowOff>
    </xdr:from>
    <xdr:to>
      <xdr:col>5</xdr:col>
      <xdr:colOff>738807</xdr:colOff>
      <xdr:row>4</xdr:row>
      <xdr:rowOff>182221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1C86AD-1F74-47AE-8399-EB58B6BFE2B0}"/>
            </a:ext>
          </a:extLst>
        </xdr:cNvPr>
        <xdr:cNvSpPr txBox="1"/>
      </xdr:nvSpPr>
      <xdr:spPr>
        <a:xfrm>
          <a:off x="4144615" y="809214"/>
          <a:ext cx="1966292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solidFill>
                <a:schemeClr val="tx1">
                  <a:lumMod val="85000"/>
                  <a:lumOff val="15000"/>
                </a:schemeClr>
              </a:solidFill>
            </a:rPr>
            <a:t>Referencias</a:t>
          </a:r>
        </a:p>
      </xdr:txBody>
    </xdr:sp>
    <xdr:clientData/>
  </xdr:twoCellAnchor>
  <xdr:twoCellAnchor>
    <xdr:from>
      <xdr:col>0</xdr:col>
      <xdr:colOff>161508</xdr:colOff>
      <xdr:row>2</xdr:row>
      <xdr:rowOff>157370</xdr:rowOff>
    </xdr:from>
    <xdr:to>
      <xdr:col>1</xdr:col>
      <xdr:colOff>742949</xdr:colOff>
      <xdr:row>13</xdr:row>
      <xdr:rowOff>19049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04423BF-8577-4ED4-9031-191FECCB46AE}"/>
            </a:ext>
          </a:extLst>
        </xdr:cNvPr>
        <xdr:cNvSpPr txBox="1"/>
      </xdr:nvSpPr>
      <xdr:spPr>
        <a:xfrm>
          <a:off x="161508" y="709820"/>
          <a:ext cx="1838741" cy="1957179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5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3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6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1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algn="ctr"/>
          <a:r>
            <a:rPr lang="es-MX" sz="100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Necesitas tener</a:t>
          </a:r>
          <a:r>
            <a:rPr lang="es-MX" sz="10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a la mano el inventario que vendiste en los 3 periodos más recientes.</a:t>
          </a:r>
          <a:endParaRPr lang="es-MX" sz="1000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841099</xdr:colOff>
      <xdr:row>5</xdr:row>
      <xdr:rowOff>6207</xdr:rowOff>
    </xdr:from>
    <xdr:to>
      <xdr:col>1</xdr:col>
      <xdr:colOff>181825</xdr:colOff>
      <xdr:row>8</xdr:row>
      <xdr:rowOff>38100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E742A92-FD13-4FB0-90F8-60ADCE7A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99" y="1130157"/>
          <a:ext cx="598026" cy="603393"/>
        </a:xfrm>
        <a:prstGeom prst="rect">
          <a:avLst/>
        </a:prstGeom>
      </xdr:spPr>
    </xdr:pic>
    <xdr:clientData/>
  </xdr:twoCellAnchor>
  <xdr:twoCellAnchor editAs="oneCell">
    <xdr:from>
      <xdr:col>0</xdr:col>
      <xdr:colOff>124240</xdr:colOff>
      <xdr:row>0</xdr:row>
      <xdr:rowOff>57979</xdr:rowOff>
    </xdr:from>
    <xdr:to>
      <xdr:col>0</xdr:col>
      <xdr:colOff>538370</xdr:colOff>
      <xdr:row>1</xdr:row>
      <xdr:rowOff>185645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787D37F1-94E9-4D3B-A201-060D7EDC7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40" y="57979"/>
          <a:ext cx="414130" cy="400992"/>
        </a:xfrm>
        <a:prstGeom prst="rect">
          <a:avLst/>
        </a:prstGeom>
      </xdr:spPr>
    </xdr:pic>
    <xdr:clientData/>
  </xdr:twoCellAnchor>
  <xdr:twoCellAnchor>
    <xdr:from>
      <xdr:col>9</xdr:col>
      <xdr:colOff>38099</xdr:colOff>
      <xdr:row>22</xdr:row>
      <xdr:rowOff>85725</xdr:rowOff>
    </xdr:from>
    <xdr:to>
      <xdr:col>12</xdr:col>
      <xdr:colOff>552449</xdr:colOff>
      <xdr:row>23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96916B2-CB2B-256B-A1B9-CFEC875D2D09}"/>
            </a:ext>
          </a:extLst>
        </xdr:cNvPr>
        <xdr:cNvSpPr txBox="1"/>
      </xdr:nvSpPr>
      <xdr:spPr>
        <a:xfrm>
          <a:off x="9258299" y="5057775"/>
          <a:ext cx="28860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Ejemplo con "Cuaderno</a:t>
          </a:r>
          <a:r>
            <a:rPr lang="es-MX" sz="1100" b="1" baseline="0"/>
            <a:t> cuadro grande"</a:t>
          </a:r>
          <a:endParaRPr lang="es-MX" sz="1100" b="1"/>
        </a:p>
      </xdr:txBody>
    </xdr:sp>
    <xdr:clientData/>
  </xdr:twoCellAnchor>
  <xdr:oneCellAnchor>
    <xdr:from>
      <xdr:col>7</xdr:col>
      <xdr:colOff>70019</xdr:colOff>
      <xdr:row>43</xdr:row>
      <xdr:rowOff>136280</xdr:rowOff>
    </xdr:from>
    <xdr:ext cx="70262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ACE4CB4-3032-4EA2-90EA-47724CC9149A}"/>
                </a:ext>
              </a:extLst>
            </xdr:cNvPr>
            <xdr:cNvSpPr txBox="1"/>
          </xdr:nvSpPr>
          <xdr:spPr>
            <a:xfrm>
              <a:off x="9290219" y="4698755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𝑏𝑥</m:t>
                    </m:r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ACE4CB4-3032-4EA2-90EA-47724CC9149A}"/>
                </a:ext>
              </a:extLst>
            </xdr:cNvPr>
            <xdr:cNvSpPr txBox="1"/>
          </xdr:nvSpPr>
          <xdr:spPr>
            <a:xfrm>
              <a:off x="9290219" y="4698755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𝑦=𝑎+𝑏𝑥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8</xdr:col>
      <xdr:colOff>698222</xdr:colOff>
      <xdr:row>43</xdr:row>
      <xdr:rowOff>49311</xdr:rowOff>
    </xdr:from>
    <xdr:ext cx="1318502" cy="354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8D0B0A7-31DE-4A16-A802-87F02265E665}"/>
                </a:ext>
              </a:extLst>
            </xdr:cNvPr>
            <xdr:cNvSpPr txBox="1"/>
          </xdr:nvSpPr>
          <xdr:spPr>
            <a:xfrm>
              <a:off x="10680422" y="4611786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𝑥𝑦</m:t>
                        </m:r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⋅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grow m:val="on"/>
                                    <m:subHide m:val="on"/>
                                    <m:supHide m:val="on"/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nary>
                              </m:e>
                            </m:d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8D0B0A7-31DE-4A16-A802-87F02265E665}"/>
                </a:ext>
              </a:extLst>
            </xdr:cNvPr>
            <xdr:cNvSpPr txBox="1"/>
          </xdr:nvSpPr>
          <xdr:spPr>
            <a:xfrm>
              <a:off x="10680422" y="4611786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𝑏=(𝑁𝛴𝑥𝑦−∑128▒𝑥⋅∑128▒𝑦)/(𝑁𝛴𝑥^2−(∑128▒𝑥)^2 )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11</xdr:col>
      <xdr:colOff>347804</xdr:colOff>
      <xdr:row>43</xdr:row>
      <xdr:rowOff>50267</xdr:rowOff>
    </xdr:from>
    <xdr:ext cx="911724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5FDC1B5D-8599-4CDA-99A1-E58E1B5BB588}"/>
                </a:ext>
              </a:extLst>
            </xdr:cNvPr>
            <xdr:cNvSpPr txBox="1"/>
          </xdr:nvSpPr>
          <xdr:spPr>
            <a:xfrm>
              <a:off x="12701729" y="4612742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</m:t>
                        </m:r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5FDC1B5D-8599-4CDA-99A1-E58E1B5BB588}"/>
                </a:ext>
              </a:extLst>
            </xdr:cNvPr>
            <xdr:cNvSpPr txBox="1"/>
          </xdr:nvSpPr>
          <xdr:spPr>
            <a:xfrm>
              <a:off x="12701729" y="4612742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𝑎=(∑128▒𝑦−𝑏𝛴𝑥)/𝑁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7</xdr:col>
      <xdr:colOff>49697</xdr:colOff>
      <xdr:row>46</xdr:row>
      <xdr:rowOff>205948</xdr:rowOff>
    </xdr:from>
    <xdr:ext cx="1078500" cy="3006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20C63921-0EB5-43E6-BC2B-E0510B816348}"/>
                </a:ext>
              </a:extLst>
            </xdr:cNvPr>
            <xdr:cNvSpPr txBox="1"/>
          </xdr:nvSpPr>
          <xdr:spPr>
            <a:xfrm>
              <a:off x="7479197" y="10845373"/>
              <a:ext cx="1078500" cy="300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𝑦</m:t>
                    </m:r>
                    <m:r>
                      <a:rPr lang="es-ES" sz="10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MX" sz="10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−1</m:t>
                    </m:r>
                    <m:r>
                      <a:rPr lang="es-ES" sz="10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MX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7.5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MX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4</m:t>
                        </m:r>
                      </m:e>
                    </m:d>
                  </m:oMath>
                </m:oMathPara>
              </a14:m>
              <a:endParaRPr lang="es-ES" sz="1000" b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es-ES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     =  29</a:t>
              </a:r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20C63921-0EB5-43E6-BC2B-E0510B816348}"/>
                </a:ext>
              </a:extLst>
            </xdr:cNvPr>
            <xdr:cNvSpPr txBox="1"/>
          </xdr:nvSpPr>
          <xdr:spPr>
            <a:xfrm>
              <a:off x="7479197" y="10845373"/>
              <a:ext cx="1078500" cy="300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𝑦=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−1</a:t>
              </a:r>
              <a:r>
                <a:rPr lang="es-ES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+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7.5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4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es-ES" sz="1000" b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es-ES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     =  29</a:t>
              </a:r>
            </a:p>
          </xdr:txBody>
        </xdr:sp>
      </mc:Fallback>
    </mc:AlternateContent>
    <xdr:clientData/>
  </xdr:oneCellAnchor>
  <xdr:oneCellAnchor>
    <xdr:from>
      <xdr:col>8</xdr:col>
      <xdr:colOff>705550</xdr:colOff>
      <xdr:row>46</xdr:row>
      <xdr:rowOff>180976</xdr:rowOff>
    </xdr:from>
    <xdr:ext cx="1547319" cy="4012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3DB4B92-573D-4F2B-BED0-694EF3BE366E}"/>
                </a:ext>
              </a:extLst>
            </xdr:cNvPr>
            <xdr:cNvSpPr txBox="1"/>
          </xdr:nvSpPr>
          <xdr:spPr>
            <a:xfrm>
              <a:off x="10687750" y="5381626"/>
              <a:ext cx="1547319" cy="4012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ES" sz="1050" i="1">
                      <a:latin typeface="Cambria Math" panose="02040503050406030204" pitchFamily="18" charset="0"/>
                    </a:rPr>
                    <m:t>𝑏</m:t>
                  </m:r>
                  <m:r>
                    <a:rPr lang="es-ES" sz="105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ES" sz="105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es-ES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(</m:t>
                      </m:r>
                      <m:r>
                        <a:rPr lang="es-MX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3</m:t>
                      </m:r>
                      <m:r>
                        <a:rPr lang="es-ES" sz="105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s-MX" sz="105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99</m:t>
                      </m:r>
                      <m:r>
                        <a:rPr lang="es-ES" sz="105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)</m:t>
                      </m:r>
                      <m:r>
                        <a:rPr lang="es-ES" sz="105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</m:t>
                      </m:r>
                      <m:d>
                        <m:dPr>
                          <m:ctrlPr>
                            <a:rPr lang="es-ES" sz="10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MX" sz="10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6</m:t>
                          </m:r>
                          <m:r>
                            <a:rPr lang="es-ES" sz="10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∗</m:t>
                          </m:r>
                          <m:r>
                            <a:rPr lang="es-MX" sz="10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42</m:t>
                          </m:r>
                        </m:e>
                      </m:d>
                    </m:num>
                    <m:den>
                      <m:r>
                        <a:rPr lang="es-ES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(</m:t>
                      </m:r>
                      <m:r>
                        <a:rPr lang="es-MX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3</m:t>
                      </m:r>
                      <m:r>
                        <a:rPr lang="es-ES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s-MX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14</m:t>
                      </m:r>
                      <m:r>
                        <a:rPr lang="es-ES" sz="105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)</m:t>
                      </m:r>
                      <m:r>
                        <a:rPr lang="es-ES" sz="105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</m:t>
                      </m:r>
                      <m:sSup>
                        <m:sSupPr>
                          <m:ctrlPr>
                            <a:rPr lang="es-ES" sz="105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d>
                            <m:dPr>
                              <m:ctrlPr>
                                <a:rPr lang="es-ES" sz="105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es-MX" sz="105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6</m:t>
                              </m:r>
                            </m:e>
                          </m:d>
                        </m:e>
                        <m:sup>
                          <m:r>
                            <a:rPr lang="es-ES" sz="1050" i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  <m:r>
                    <a:rPr lang="es-ES" sz="105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=</m:t>
                  </m:r>
                </m:oMath>
              </a14:m>
              <a:r>
                <a:rPr lang="es-ES" sz="1050"/>
                <a:t>7.5</a:t>
              </a:r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3DB4B92-573D-4F2B-BED0-694EF3BE366E}"/>
                </a:ext>
              </a:extLst>
            </xdr:cNvPr>
            <xdr:cNvSpPr txBox="1"/>
          </xdr:nvSpPr>
          <xdr:spPr>
            <a:xfrm>
              <a:off x="10687750" y="5381626"/>
              <a:ext cx="1547319" cy="4012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050" i="0">
                  <a:latin typeface="Cambria Math" panose="02040503050406030204" pitchFamily="18" charset="0"/>
                </a:rPr>
                <a:t>𝑏=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99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6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42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))/((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14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−(</a:t>
              </a:r>
              <a:r>
                <a:rPr lang="es-MX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6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)^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2 )</a:t>
              </a:r>
              <a:r>
                <a:rPr lang="es-ES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</a:t>
              </a:r>
              <a:r>
                <a:rPr lang="es-ES" sz="1050"/>
                <a:t>7.5</a:t>
              </a:r>
            </a:p>
          </xdr:txBody>
        </xdr:sp>
      </mc:Fallback>
    </mc:AlternateContent>
    <xdr:clientData/>
  </xdr:oneCellAnchor>
  <xdr:oneCellAnchor>
    <xdr:from>
      <xdr:col>11</xdr:col>
      <xdr:colOff>85993</xdr:colOff>
      <xdr:row>46</xdr:row>
      <xdr:rowOff>75168</xdr:rowOff>
    </xdr:from>
    <xdr:ext cx="1146211" cy="4434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30B4C2F8-BFAA-4F75-A575-BB0248C10106}"/>
                </a:ext>
              </a:extLst>
            </xdr:cNvPr>
            <xdr:cNvSpPr txBox="1"/>
          </xdr:nvSpPr>
          <xdr:spPr>
            <a:xfrm>
              <a:off x="10830193" y="10714593"/>
              <a:ext cx="1146211" cy="443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0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000" b="0" i="1">
                            <a:latin typeface="Cambria Math" panose="02040503050406030204" pitchFamily="18" charset="0"/>
                          </a:rPr>
                          <m:t>42</m:t>
                        </m:r>
                        <m:r>
                          <a:rPr lang="es-ES" sz="10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s-MX" sz="1000" b="0" i="1">
                            <a:latin typeface="Cambria Math" panose="02040503050406030204" pitchFamily="18" charset="0"/>
                          </a:rPr>
                          <m:t>7.5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s-MX" sz="10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s-MX" sz="10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s-ES" sz="1000" b="0" i="1">
                <a:latin typeface="Cambria" panose="02040503050406030204" pitchFamily="18" charset="0"/>
                <a:ea typeface="Cambria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ES" sz="10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</m:t>
                    </m:r>
                    <m:r>
                      <a:rPr lang="es-ES" sz="10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MX" sz="10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−1</m:t>
                    </m:r>
                  </m:oMath>
                </m:oMathPara>
              </a14:m>
              <a:endParaRPr lang="es-ES" sz="100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30B4C2F8-BFAA-4F75-A575-BB0248C10106}"/>
                </a:ext>
              </a:extLst>
            </xdr:cNvPr>
            <xdr:cNvSpPr txBox="1"/>
          </xdr:nvSpPr>
          <xdr:spPr>
            <a:xfrm>
              <a:off x="10830193" y="10714593"/>
              <a:ext cx="1146211" cy="443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</a:rPr>
                <a:t>𝑎=(</a:t>
              </a:r>
              <a:r>
                <a:rPr lang="es-MX" sz="1000" b="0" i="0">
                  <a:latin typeface="Cambria Math" panose="02040503050406030204" pitchFamily="18" charset="0"/>
                </a:rPr>
                <a:t>42</a:t>
              </a:r>
              <a:r>
                <a:rPr lang="es-ES" sz="1000" i="0">
                  <a:latin typeface="Cambria Math" panose="02040503050406030204" pitchFamily="18" charset="0"/>
                </a:rPr>
                <a:t>−</a:t>
              </a:r>
              <a:r>
                <a:rPr lang="es-ES" sz="1000" b="0" i="0">
                  <a:latin typeface="Cambria Math" panose="02040503050406030204" pitchFamily="18" charset="0"/>
                </a:rPr>
                <a:t>(</a:t>
              </a:r>
              <a:r>
                <a:rPr lang="es-MX" sz="1000" b="0" i="0">
                  <a:latin typeface="Cambria Math" panose="02040503050406030204" pitchFamily="18" charset="0"/>
                </a:rPr>
                <a:t>7.5</a:t>
              </a:r>
              <a:r>
                <a:rPr lang="es-ES" sz="1000" b="0" i="0">
                  <a:latin typeface="Cambria Math" panose="02040503050406030204" pitchFamily="18" charset="0"/>
                </a:rPr>
                <a:t>∗</a:t>
              </a:r>
              <a:r>
                <a:rPr lang="es-MX" sz="1000" b="0" i="0">
                  <a:latin typeface="Cambria Math" panose="02040503050406030204" pitchFamily="18" charset="0"/>
                </a:rPr>
                <a:t>6</a:t>
              </a:r>
              <a:r>
                <a:rPr lang="es-ES" sz="1000" b="0" i="0">
                  <a:latin typeface="Cambria Math" panose="02040503050406030204" pitchFamily="18" charset="0"/>
                </a:rPr>
                <a:t>))/</a:t>
              </a:r>
              <a:r>
                <a:rPr lang="es-MX" sz="1000" b="0" i="0">
                  <a:latin typeface="Cambria Math" panose="02040503050406030204" pitchFamily="18" charset="0"/>
                </a:rPr>
                <a:t>3</a:t>
              </a:r>
              <a:endParaRPr lang="es-ES" sz="1000" b="0" i="1">
                <a:latin typeface="Cambria" panose="02040503050406030204" pitchFamily="18" charset="0"/>
                <a:ea typeface="Cambria" panose="02040503050406030204" pitchFamily="18" charset="0"/>
              </a:endParaRPr>
            </a:p>
            <a:p>
              <a:pPr/>
              <a:r>
                <a:rPr lang="es-E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  </a:t>
              </a:r>
              <a:r>
                <a:rPr lang="es-ES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s-MX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</a:t>
              </a:r>
              <a:endParaRPr lang="es-ES" sz="100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xdr:twoCellAnchor>
    <xdr:from>
      <xdr:col>7</xdr:col>
      <xdr:colOff>38099</xdr:colOff>
      <xdr:row>45</xdr:row>
      <xdr:rowOff>85725</xdr:rowOff>
    </xdr:from>
    <xdr:to>
      <xdr:col>10</xdr:col>
      <xdr:colOff>552449</xdr:colOff>
      <xdr:row>46</xdr:row>
      <xdr:rowOff>190500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6F2E9674-6D91-40BB-B417-A065CD632A1A}"/>
            </a:ext>
          </a:extLst>
        </xdr:cNvPr>
        <xdr:cNvSpPr txBox="1"/>
      </xdr:nvSpPr>
      <xdr:spPr>
        <a:xfrm>
          <a:off x="9258299" y="5057775"/>
          <a:ext cx="28860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Ejemplo con "Paquete</a:t>
          </a:r>
          <a:r>
            <a:rPr lang="es-MX" sz="1100" b="1" baseline="0"/>
            <a:t> de 100 hojas de color"</a:t>
          </a:r>
          <a:endParaRPr lang="es-MX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70019</xdr:colOff>
      <xdr:row>15</xdr:row>
      <xdr:rowOff>136280</xdr:rowOff>
    </xdr:from>
    <xdr:ext cx="702628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FBBF627-B3E6-4272-BA28-54A517A0830C}"/>
                </a:ext>
              </a:extLst>
            </xdr:cNvPr>
            <xdr:cNvSpPr txBox="1"/>
          </xdr:nvSpPr>
          <xdr:spPr>
            <a:xfrm>
              <a:off x="9290219" y="4698755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𝑏𝑥</m:t>
                    </m:r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FBBF627-B3E6-4272-BA28-54A517A0830C}"/>
                </a:ext>
              </a:extLst>
            </xdr:cNvPr>
            <xdr:cNvSpPr txBox="1"/>
          </xdr:nvSpPr>
          <xdr:spPr>
            <a:xfrm>
              <a:off x="9290219" y="4698755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𝑦=𝑎+𝑏𝑥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10</xdr:col>
      <xdr:colOff>137928</xdr:colOff>
      <xdr:row>15</xdr:row>
      <xdr:rowOff>71723</xdr:rowOff>
    </xdr:from>
    <xdr:ext cx="1318502" cy="3549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9C06E70-E342-42D1-803B-CB5BF077CA99}"/>
                </a:ext>
              </a:extLst>
            </xdr:cNvPr>
            <xdr:cNvSpPr txBox="1"/>
          </xdr:nvSpPr>
          <xdr:spPr>
            <a:xfrm>
              <a:off x="10671457" y="3108517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𝑥𝑦</m:t>
                        </m:r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⋅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grow m:val="on"/>
                                    <m:subHide m:val="on"/>
                                    <m:supHide m:val="on"/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nary>
                              </m:e>
                            </m:d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9C06E70-E342-42D1-803B-CB5BF077CA99}"/>
                </a:ext>
              </a:extLst>
            </xdr:cNvPr>
            <xdr:cNvSpPr txBox="1"/>
          </xdr:nvSpPr>
          <xdr:spPr>
            <a:xfrm>
              <a:off x="10671457" y="3108517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𝑏=(𝑁𝛴𝑥𝑦−∑128▒𝑥⋅∑128▒𝑦)/(𝑁𝛴𝑥^2−(∑128▒𝑥)^2 )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11</xdr:col>
      <xdr:colOff>818451</xdr:colOff>
      <xdr:row>15</xdr:row>
      <xdr:rowOff>61473</xdr:rowOff>
    </xdr:from>
    <xdr:ext cx="911724" cy="32611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72046C8-B334-41E4-97FB-7C5B666A89D3}"/>
                </a:ext>
              </a:extLst>
            </xdr:cNvPr>
            <xdr:cNvSpPr txBox="1"/>
          </xdr:nvSpPr>
          <xdr:spPr>
            <a:xfrm>
              <a:off x="12382922" y="3098267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</m:t>
                        </m:r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72046C8-B334-41E4-97FB-7C5B666A89D3}"/>
                </a:ext>
              </a:extLst>
            </xdr:cNvPr>
            <xdr:cNvSpPr txBox="1"/>
          </xdr:nvSpPr>
          <xdr:spPr>
            <a:xfrm>
              <a:off x="12382922" y="3098267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𝑎=(∑128▒𝑦−𝑏𝛴𝑥)/𝑁</a:t>
              </a:r>
              <a:endParaRPr lang="es-ES" sz="1100"/>
            </a:p>
          </xdr:txBody>
        </xdr:sp>
      </mc:Fallback>
    </mc:AlternateContent>
    <xdr:clientData/>
  </xdr:oneCellAnchor>
  <xdr:twoCellAnchor>
    <xdr:from>
      <xdr:col>1</xdr:col>
      <xdr:colOff>882922</xdr:colOff>
      <xdr:row>2</xdr:row>
      <xdr:rowOff>157371</xdr:rowOff>
    </xdr:from>
    <xdr:to>
      <xdr:col>7</xdr:col>
      <xdr:colOff>895349</xdr:colOff>
      <xdr:row>13</xdr:row>
      <xdr:rowOff>9525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B5BB9CD-0083-4974-B7CE-78F7931A2AFC}"/>
            </a:ext>
          </a:extLst>
        </xdr:cNvPr>
        <xdr:cNvSpPr txBox="1"/>
      </xdr:nvSpPr>
      <xdr:spPr>
        <a:xfrm>
          <a:off x="2140222" y="709821"/>
          <a:ext cx="6184627" cy="194765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2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6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r>
            <a:rPr lang="es-MX" sz="10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Cálculo anual</a:t>
          </a:r>
          <a:r>
            <a:rPr lang="es-MX" sz="10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 contempla el inventario que vendiste en el mes donde tienes la mayor cantidad de ventas relacionadas con el regreso a clases. </a:t>
          </a:r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7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Cálculo mensual</a:t>
          </a:r>
          <a:r>
            <a:rPr lang="es-MX" sz="10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 necesitas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 el inventario que vendiste en los 3 meses más cercanos al regreso a clases. Útil también para negocios con varios años en el mercado pero que en su momento no tenían un sistema o método de registro del inventario vendido.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0" i="0" u="none" strike="noStrik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Estimación con 1 mes de ventas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 en el escenario de que tu negocio tenga alrededor de 1 mes en el mercado o no poseas un método para registrar tu inventario, contempla un inventario adicional del 11.5% de tus últimos registros.</a:t>
          </a:r>
          <a:endParaRPr lang="es-MX" sz="1000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  <xdr:twoCellAnchor>
    <xdr:from>
      <xdr:col>3</xdr:col>
      <xdr:colOff>829916</xdr:colOff>
      <xdr:row>3</xdr:row>
      <xdr:rowOff>66261</xdr:rowOff>
    </xdr:from>
    <xdr:to>
      <xdr:col>5</xdr:col>
      <xdr:colOff>747090</xdr:colOff>
      <xdr:row>4</xdr:row>
      <xdr:rowOff>165653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914BF040-E7D3-4DDF-9D1F-E498E677C9EE}"/>
            </a:ext>
          </a:extLst>
        </xdr:cNvPr>
        <xdr:cNvSpPr/>
      </xdr:nvSpPr>
      <xdr:spPr>
        <a:xfrm>
          <a:off x="4144616" y="809211"/>
          <a:ext cx="1974574" cy="289892"/>
        </a:xfrm>
        <a:prstGeom prst="roundRect">
          <a:avLst>
            <a:gd name="adj" fmla="val 50000"/>
          </a:avLst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200" b="1"/>
        </a:p>
      </xdr:txBody>
    </xdr:sp>
    <xdr:clientData/>
  </xdr:twoCellAnchor>
  <xdr:twoCellAnchor>
    <xdr:from>
      <xdr:col>3</xdr:col>
      <xdr:colOff>829915</xdr:colOff>
      <xdr:row>3</xdr:row>
      <xdr:rowOff>66264</xdr:rowOff>
    </xdr:from>
    <xdr:to>
      <xdr:col>5</xdr:col>
      <xdr:colOff>738807</xdr:colOff>
      <xdr:row>4</xdr:row>
      <xdr:rowOff>182221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6C35CA87-0769-4054-8683-D5501D53A0E6}"/>
            </a:ext>
          </a:extLst>
        </xdr:cNvPr>
        <xdr:cNvSpPr txBox="1"/>
      </xdr:nvSpPr>
      <xdr:spPr>
        <a:xfrm>
          <a:off x="4144615" y="809214"/>
          <a:ext cx="1966292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solidFill>
                <a:schemeClr val="tx1">
                  <a:lumMod val="85000"/>
                  <a:lumOff val="15000"/>
                </a:schemeClr>
              </a:solidFill>
            </a:rPr>
            <a:t>Referencias</a:t>
          </a:r>
        </a:p>
      </xdr:txBody>
    </xdr:sp>
    <xdr:clientData/>
  </xdr:twoCellAnchor>
  <xdr:twoCellAnchor>
    <xdr:from>
      <xdr:col>0</xdr:col>
      <xdr:colOff>161508</xdr:colOff>
      <xdr:row>2</xdr:row>
      <xdr:rowOff>157370</xdr:rowOff>
    </xdr:from>
    <xdr:to>
      <xdr:col>1</xdr:col>
      <xdr:colOff>742949</xdr:colOff>
      <xdr:row>13</xdr:row>
      <xdr:rowOff>19049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F8387AD0-3F87-48E0-BDC8-EAF1D1F95F14}"/>
            </a:ext>
          </a:extLst>
        </xdr:cNvPr>
        <xdr:cNvSpPr txBox="1"/>
      </xdr:nvSpPr>
      <xdr:spPr>
        <a:xfrm>
          <a:off x="161508" y="709820"/>
          <a:ext cx="1838741" cy="1957179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5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3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6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1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algn="ctr"/>
          <a:r>
            <a:rPr lang="es-MX" sz="100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Necesitas tener</a:t>
          </a:r>
          <a:r>
            <a:rPr lang="es-MX" sz="10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a la mano el inventario que vendiste en los 3 periodos más recientes.</a:t>
          </a:r>
          <a:endParaRPr lang="es-MX" sz="1000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841099</xdr:colOff>
      <xdr:row>5</xdr:row>
      <xdr:rowOff>6207</xdr:rowOff>
    </xdr:from>
    <xdr:to>
      <xdr:col>1</xdr:col>
      <xdr:colOff>181825</xdr:colOff>
      <xdr:row>8</xdr:row>
      <xdr:rowOff>38100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2301FAD-C0A0-467A-B85D-802B85403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99" y="1130157"/>
          <a:ext cx="598026" cy="603393"/>
        </a:xfrm>
        <a:prstGeom prst="rect">
          <a:avLst/>
        </a:prstGeom>
      </xdr:spPr>
    </xdr:pic>
    <xdr:clientData/>
  </xdr:twoCellAnchor>
  <xdr:twoCellAnchor editAs="oneCell">
    <xdr:from>
      <xdr:col>0</xdr:col>
      <xdr:colOff>124240</xdr:colOff>
      <xdr:row>0</xdr:row>
      <xdr:rowOff>57979</xdr:rowOff>
    </xdr:from>
    <xdr:to>
      <xdr:col>0</xdr:col>
      <xdr:colOff>538370</xdr:colOff>
      <xdr:row>1</xdr:row>
      <xdr:rowOff>185645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76325F9-3E9D-407D-8630-F9CA382D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40" y="57979"/>
          <a:ext cx="414130" cy="403891"/>
        </a:xfrm>
        <a:prstGeom prst="rect">
          <a:avLst/>
        </a:prstGeom>
      </xdr:spPr>
    </xdr:pic>
    <xdr:clientData/>
  </xdr:twoCellAnchor>
  <xdr:oneCellAnchor>
    <xdr:from>
      <xdr:col>7</xdr:col>
      <xdr:colOff>70019</xdr:colOff>
      <xdr:row>39</xdr:row>
      <xdr:rowOff>136280</xdr:rowOff>
    </xdr:from>
    <xdr:ext cx="702628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4E1987AA-5404-47E9-9A58-E013A2EE4E23}"/>
                </a:ext>
              </a:extLst>
            </xdr:cNvPr>
            <xdr:cNvSpPr txBox="1"/>
          </xdr:nvSpPr>
          <xdr:spPr>
            <a:xfrm>
              <a:off x="7499519" y="9908930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𝑏𝑥</m:t>
                    </m:r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4E1987AA-5404-47E9-9A58-E013A2EE4E23}"/>
                </a:ext>
              </a:extLst>
            </xdr:cNvPr>
            <xdr:cNvSpPr txBox="1"/>
          </xdr:nvSpPr>
          <xdr:spPr>
            <a:xfrm>
              <a:off x="7499519" y="9908930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𝑦=𝑎+𝑏𝑥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8</xdr:col>
      <xdr:colOff>698222</xdr:colOff>
      <xdr:row>39</xdr:row>
      <xdr:rowOff>49311</xdr:rowOff>
    </xdr:from>
    <xdr:ext cx="1318502" cy="3549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FB0F2D2-5A95-45E6-824B-EFE7BF5C9021}"/>
                </a:ext>
              </a:extLst>
            </xdr:cNvPr>
            <xdr:cNvSpPr txBox="1"/>
          </xdr:nvSpPr>
          <xdr:spPr>
            <a:xfrm>
              <a:off x="9156422" y="9821961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𝑥𝑦</m:t>
                        </m:r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⋅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grow m:val="on"/>
                                    <m:subHide m:val="on"/>
                                    <m:supHide m:val="on"/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nary>
                              </m:e>
                            </m:d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FB0F2D2-5A95-45E6-824B-EFE7BF5C9021}"/>
                </a:ext>
              </a:extLst>
            </xdr:cNvPr>
            <xdr:cNvSpPr txBox="1"/>
          </xdr:nvSpPr>
          <xdr:spPr>
            <a:xfrm>
              <a:off x="9156422" y="9821961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𝑏=(𝑁𝛴𝑥𝑦−∑128▒𝑥⋅∑128▒𝑦)/(𝑁𝛴𝑥^2−(∑128▒𝑥)^2 )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11</xdr:col>
      <xdr:colOff>347804</xdr:colOff>
      <xdr:row>39</xdr:row>
      <xdr:rowOff>50267</xdr:rowOff>
    </xdr:from>
    <xdr:ext cx="911724" cy="32611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EC0F03F2-9656-4B20-8459-11BA9DBDCF14}"/>
                </a:ext>
              </a:extLst>
            </xdr:cNvPr>
            <xdr:cNvSpPr txBox="1"/>
          </xdr:nvSpPr>
          <xdr:spPr>
            <a:xfrm>
              <a:off x="11092004" y="9822917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</m:t>
                        </m:r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EC0F03F2-9656-4B20-8459-11BA9DBDCF14}"/>
                </a:ext>
              </a:extLst>
            </xdr:cNvPr>
            <xdr:cNvSpPr txBox="1"/>
          </xdr:nvSpPr>
          <xdr:spPr>
            <a:xfrm>
              <a:off x="11092004" y="9822917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𝑎=(∑128▒𝑦−𝑏𝛴𝑥)/𝑁</a:t>
              </a:r>
              <a:endParaRPr lang="es-E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G61"/>
  <sheetViews>
    <sheetView tabSelected="1" zoomScaleNormal="100" workbookViewId="0">
      <selection activeCell="G2" sqref="G2"/>
    </sheetView>
  </sheetViews>
  <sheetFormatPr baseColWidth="10" defaultColWidth="11.42578125" defaultRowHeight="15" x14ac:dyDescent="0.25"/>
  <sheetData>
    <row r="1" spans="1:7" x14ac:dyDescent="0.25">
      <c r="A1" s="3"/>
      <c r="B1" s="3"/>
      <c r="C1" s="3"/>
      <c r="D1" s="3"/>
      <c r="E1" s="3"/>
      <c r="F1" s="3"/>
      <c r="G1" s="4"/>
    </row>
    <row r="2" spans="1:7" x14ac:dyDescent="0.25">
      <c r="A2" s="3"/>
      <c r="B2" s="3"/>
      <c r="C2" s="3"/>
      <c r="D2" s="3"/>
      <c r="E2" s="3"/>
      <c r="F2" s="3"/>
      <c r="G2" s="4"/>
    </row>
    <row r="3" spans="1:7" x14ac:dyDescent="0.25">
      <c r="A3" s="3"/>
      <c r="B3" s="3"/>
      <c r="C3" s="3"/>
      <c r="D3" s="3"/>
      <c r="E3" s="3"/>
      <c r="F3" s="3"/>
      <c r="G3" s="4"/>
    </row>
    <row r="4" spans="1:7" x14ac:dyDescent="0.25">
      <c r="A4" s="3"/>
      <c r="B4" s="3"/>
      <c r="C4" s="3"/>
      <c r="D4" s="3"/>
      <c r="E4" s="3"/>
      <c r="F4" s="3"/>
      <c r="G4" s="4"/>
    </row>
    <row r="5" spans="1:7" x14ac:dyDescent="0.25">
      <c r="A5" s="3"/>
      <c r="B5" s="3"/>
      <c r="C5" s="3"/>
      <c r="D5" s="3"/>
      <c r="E5" s="3"/>
      <c r="F5" s="3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ht="15" customHeight="1" x14ac:dyDescent="0.25">
      <c r="A26" s="4"/>
      <c r="B26" s="4"/>
      <c r="C26" s="4"/>
      <c r="D26" s="4"/>
      <c r="E26" s="4"/>
      <c r="F26" s="4"/>
      <c r="G26" s="4"/>
    </row>
    <row r="27" spans="1:7" ht="15" customHeight="1" x14ac:dyDescent="0.25">
      <c r="A27" s="4"/>
      <c r="B27" s="4"/>
      <c r="C27" s="4"/>
      <c r="D27" s="4"/>
      <c r="E27" s="4"/>
      <c r="F27" s="4"/>
      <c r="G27" s="4"/>
    </row>
    <row r="28" spans="1:7" ht="15" customHeight="1" x14ac:dyDescent="0.25">
      <c r="A28" s="4"/>
      <c r="B28" s="4"/>
      <c r="C28" s="4"/>
      <c r="D28" s="4"/>
      <c r="E28" s="4"/>
      <c r="F28" s="4"/>
      <c r="G28" s="4"/>
    </row>
    <row r="29" spans="1:7" ht="15" customHeight="1" x14ac:dyDescent="0.25">
      <c r="A29" s="4"/>
      <c r="B29" s="4"/>
      <c r="C29" s="4"/>
      <c r="D29" s="4"/>
      <c r="E29" s="4"/>
      <c r="F29" s="4"/>
      <c r="G29" s="4"/>
    </row>
    <row r="30" spans="1:7" ht="15" customHeight="1" x14ac:dyDescent="0.25">
      <c r="A30" s="4"/>
      <c r="B30" s="4"/>
      <c r="C30" s="4"/>
      <c r="D30" s="4"/>
      <c r="E30" s="4"/>
      <c r="F30" s="4"/>
      <c r="G30" s="4"/>
    </row>
    <row r="31" spans="1:7" ht="15" customHeight="1" x14ac:dyDescent="0.25">
      <c r="A31" s="4"/>
      <c r="B31" s="4"/>
      <c r="C31" s="4"/>
      <c r="D31" s="4"/>
      <c r="E31" s="4"/>
      <c r="F31" s="4"/>
      <c r="G31" s="4"/>
    </row>
    <row r="32" spans="1:7" ht="15" customHeight="1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10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zoomScale="85" zoomScaleNormal="85" workbookViewId="0">
      <selection activeCell="A16" sqref="A16"/>
    </sheetView>
  </sheetViews>
  <sheetFormatPr baseColWidth="10" defaultColWidth="11.42578125" defaultRowHeight="15" x14ac:dyDescent="0.25"/>
  <cols>
    <col min="1" max="1" width="18.85546875" customWidth="1"/>
    <col min="2" max="8" width="15.42578125" customWidth="1"/>
    <col min="12" max="12" width="12.7109375" customWidth="1"/>
  </cols>
  <sheetData>
    <row r="1" spans="1:15" ht="21.75" customHeight="1" x14ac:dyDescent="0.25">
      <c r="A1" s="123" t="s">
        <v>4</v>
      </c>
      <c r="B1" s="97"/>
      <c r="C1" s="124"/>
      <c r="D1" s="97"/>
      <c r="E1" s="97"/>
      <c r="F1" s="97"/>
      <c r="G1" s="97"/>
      <c r="H1" s="97"/>
      <c r="I1" s="9"/>
      <c r="J1" s="9"/>
      <c r="K1" s="9"/>
      <c r="L1" s="9"/>
      <c r="M1" s="9"/>
      <c r="N1" s="2"/>
      <c r="O1" s="2"/>
    </row>
    <row r="2" spans="1:15" ht="21.75" customHeight="1" x14ac:dyDescent="0.25">
      <c r="A2" s="19" t="s">
        <v>3</v>
      </c>
      <c r="B2" s="11"/>
      <c r="C2" s="11"/>
      <c r="D2" s="11"/>
      <c r="E2" s="11"/>
      <c r="F2" s="11"/>
      <c r="G2" s="11"/>
      <c r="H2" s="11"/>
      <c r="I2" s="9"/>
      <c r="J2" s="9"/>
      <c r="K2" s="9"/>
      <c r="L2" s="9"/>
      <c r="M2" s="9"/>
      <c r="N2" s="2"/>
      <c r="O2" s="2"/>
    </row>
    <row r="3" spans="1:15" ht="15" customHeight="1" x14ac:dyDescent="0.25">
      <c r="A3" s="12"/>
      <c r="B3" s="12"/>
      <c r="C3" s="12"/>
      <c r="D3" s="12"/>
      <c r="E3" s="12"/>
      <c r="F3" s="12"/>
      <c r="G3" s="12"/>
      <c r="H3" s="12"/>
      <c r="I3" s="9"/>
      <c r="J3" s="9"/>
      <c r="K3" s="9"/>
      <c r="L3" s="9"/>
      <c r="M3" s="9"/>
      <c r="N3" s="2"/>
      <c r="O3" s="2"/>
    </row>
    <row r="4" spans="1:15" ht="15" customHeight="1" x14ac:dyDescent="0.25">
      <c r="A4" s="12"/>
      <c r="B4" s="12"/>
      <c r="C4" s="12"/>
      <c r="D4" s="12"/>
      <c r="E4" s="12"/>
      <c r="F4" s="12"/>
      <c r="G4" s="12"/>
      <c r="H4" s="12"/>
      <c r="I4" s="9"/>
      <c r="J4" s="9"/>
      <c r="K4" s="9"/>
      <c r="L4" s="9"/>
      <c r="M4" s="9"/>
      <c r="N4" s="2"/>
      <c r="O4" s="2"/>
    </row>
    <row r="5" spans="1:15" ht="15" customHeight="1" x14ac:dyDescent="0.25">
      <c r="A5" s="13"/>
      <c r="B5" s="12"/>
      <c r="C5" s="12"/>
      <c r="D5" s="12"/>
      <c r="E5" s="12"/>
      <c r="F5" s="12"/>
      <c r="G5" s="14"/>
      <c r="H5" s="14"/>
      <c r="I5" s="9"/>
      <c r="J5" s="9"/>
      <c r="K5" s="9"/>
      <c r="L5" s="9"/>
      <c r="M5" s="9"/>
      <c r="N5" s="2"/>
      <c r="O5" s="2"/>
    </row>
    <row r="6" spans="1:15" ht="15" customHeight="1" x14ac:dyDescent="0.25">
      <c r="A6" s="15"/>
      <c r="B6" s="12"/>
      <c r="C6" s="12"/>
      <c r="D6" s="12"/>
      <c r="E6" s="12"/>
      <c r="F6" s="12"/>
      <c r="G6" s="16"/>
      <c r="H6" s="16"/>
      <c r="I6" s="9"/>
      <c r="J6" s="9"/>
      <c r="K6" s="9"/>
      <c r="L6" s="9"/>
      <c r="M6" s="9"/>
      <c r="N6" s="2"/>
      <c r="O6" s="2"/>
    </row>
    <row r="7" spans="1:15" ht="15" customHeight="1" x14ac:dyDescent="0.25">
      <c r="A7" s="15"/>
      <c r="B7" s="12"/>
      <c r="C7" s="12"/>
      <c r="D7" s="12"/>
      <c r="E7" s="12"/>
      <c r="F7" s="12"/>
      <c r="G7" s="16"/>
      <c r="H7" s="16"/>
      <c r="I7" s="9"/>
      <c r="J7" s="9"/>
      <c r="K7" s="9"/>
      <c r="L7" s="9"/>
      <c r="M7" s="9"/>
      <c r="N7" s="2"/>
      <c r="O7" s="2"/>
    </row>
    <row r="8" spans="1:15" ht="15" customHeight="1" x14ac:dyDescent="0.25">
      <c r="A8" s="15"/>
      <c r="B8" s="12"/>
      <c r="C8" s="12"/>
      <c r="D8" s="12"/>
      <c r="E8" s="12"/>
      <c r="F8" s="12"/>
      <c r="G8" s="16"/>
      <c r="H8" s="16"/>
      <c r="I8" s="9"/>
      <c r="J8" s="9"/>
      <c r="K8" s="9"/>
      <c r="L8" s="9"/>
      <c r="M8" s="9"/>
      <c r="N8" s="2"/>
      <c r="O8" s="2"/>
    </row>
    <row r="9" spans="1:15" ht="15" customHeight="1" x14ac:dyDescent="0.25">
      <c r="A9" s="17"/>
      <c r="B9" s="12"/>
      <c r="C9" s="12"/>
      <c r="D9" s="12"/>
      <c r="E9" s="12"/>
      <c r="F9" s="12"/>
      <c r="G9" s="16"/>
      <c r="H9" s="16"/>
      <c r="I9" s="9"/>
      <c r="J9" s="9"/>
      <c r="K9" s="9"/>
      <c r="L9" s="9"/>
      <c r="M9" s="9"/>
      <c r="N9" s="2"/>
      <c r="O9" s="2"/>
    </row>
    <row r="10" spans="1:15" ht="15" customHeight="1" x14ac:dyDescent="0.25">
      <c r="A10" s="12"/>
      <c r="B10" s="12"/>
      <c r="C10" s="12"/>
      <c r="D10" s="12"/>
      <c r="E10" s="12"/>
      <c r="F10" s="12"/>
      <c r="G10" s="16"/>
      <c r="H10" s="16"/>
      <c r="I10" s="9"/>
      <c r="J10" s="9"/>
      <c r="K10" s="9"/>
      <c r="L10" s="9"/>
      <c r="M10" s="9"/>
      <c r="N10" s="2"/>
      <c r="O10" s="2"/>
    </row>
    <row r="11" spans="1:15" ht="15" customHeight="1" x14ac:dyDescent="0.25">
      <c r="A11" s="12"/>
      <c r="B11" s="12"/>
      <c r="C11" s="12"/>
      <c r="D11" s="12"/>
      <c r="E11" s="12"/>
      <c r="F11" s="12"/>
      <c r="G11" s="16"/>
      <c r="H11" s="16"/>
      <c r="I11" s="9"/>
      <c r="J11" s="9"/>
      <c r="K11" s="9"/>
      <c r="L11" s="9"/>
      <c r="M11" s="9"/>
      <c r="N11" s="2"/>
      <c r="O11" s="2"/>
    </row>
    <row r="12" spans="1:15" ht="15" customHeight="1" x14ac:dyDescent="0.25">
      <c r="A12" s="12"/>
      <c r="B12" s="12"/>
      <c r="C12" s="12"/>
      <c r="D12" s="12"/>
      <c r="E12" s="12"/>
      <c r="F12" s="12"/>
      <c r="G12" s="16"/>
      <c r="H12" s="16"/>
      <c r="I12" s="9"/>
      <c r="J12" s="9"/>
      <c r="K12" s="9"/>
      <c r="L12" s="9"/>
      <c r="M12" s="9"/>
      <c r="N12" s="2"/>
      <c r="O12" s="2"/>
    </row>
    <row r="13" spans="1:15" ht="15" customHeight="1" x14ac:dyDescent="0.25">
      <c r="A13" s="12"/>
      <c r="B13" s="12"/>
      <c r="C13" s="12"/>
      <c r="D13" s="12"/>
      <c r="E13" s="12"/>
      <c r="F13" s="12"/>
      <c r="G13" s="16"/>
      <c r="H13" s="120"/>
      <c r="I13" s="9"/>
      <c r="J13" s="9"/>
      <c r="K13" s="9"/>
      <c r="L13" s="9"/>
      <c r="M13" s="9"/>
      <c r="N13" s="2"/>
      <c r="O13" s="2"/>
    </row>
    <row r="14" spans="1:15" ht="15" customHeight="1" x14ac:dyDescent="0.45">
      <c r="A14" s="121"/>
      <c r="B14" s="12"/>
      <c r="C14" s="12"/>
      <c r="D14" s="12"/>
      <c r="E14" s="12"/>
      <c r="F14" s="12"/>
      <c r="G14" s="12"/>
      <c r="H14" s="122"/>
      <c r="I14" s="9"/>
      <c r="J14" s="9"/>
      <c r="K14" s="9"/>
      <c r="L14" s="9"/>
      <c r="M14" s="9"/>
      <c r="N14" s="2"/>
      <c r="O14" s="2"/>
    </row>
    <row r="15" spans="1:15" ht="15" customHeight="1" x14ac:dyDescent="0.45">
      <c r="A15" s="5"/>
      <c r="B15" s="2"/>
      <c r="C15" s="2"/>
      <c r="D15" s="2"/>
      <c r="E15" s="2"/>
      <c r="F15" s="2"/>
      <c r="G15" s="2"/>
      <c r="H15" s="9"/>
      <c r="I15" s="9"/>
      <c r="J15" s="9"/>
      <c r="K15" s="9"/>
      <c r="L15" s="9"/>
      <c r="M15" s="9"/>
      <c r="N15" s="2"/>
      <c r="O15" s="2"/>
    </row>
    <row r="16" spans="1:15" ht="23.25" x14ac:dyDescent="0.35">
      <c r="A16" s="74" t="s">
        <v>44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7.25" customHeight="1" x14ac:dyDescent="0.25">
      <c r="A17" s="1" t="s">
        <v>17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5.75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45.75" thickBot="1" x14ac:dyDescent="0.3">
      <c r="A19" s="39" t="s">
        <v>0</v>
      </c>
      <c r="B19" s="40" t="s">
        <v>6</v>
      </c>
      <c r="C19" s="40" t="s">
        <v>13</v>
      </c>
      <c r="D19" s="40" t="s">
        <v>14</v>
      </c>
      <c r="E19" s="40" t="s">
        <v>15</v>
      </c>
      <c r="F19" s="40" t="s">
        <v>16</v>
      </c>
      <c r="G19" s="40" t="s">
        <v>19</v>
      </c>
      <c r="H19" s="108" t="s">
        <v>18</v>
      </c>
      <c r="I19" s="2"/>
      <c r="J19" s="2"/>
      <c r="K19" s="2"/>
      <c r="L19" s="2"/>
      <c r="M19" s="2"/>
      <c r="N19" s="2"/>
      <c r="O19" s="2"/>
    </row>
    <row r="20" spans="1:15" ht="18.75" x14ac:dyDescent="0.3">
      <c r="A20" s="49">
        <v>43678</v>
      </c>
      <c r="B20" s="42">
        <v>502</v>
      </c>
      <c r="C20" s="42">
        <v>81</v>
      </c>
      <c r="D20" s="42">
        <v>74</v>
      </c>
      <c r="E20" s="42">
        <v>31</v>
      </c>
      <c r="F20" s="42">
        <v>63</v>
      </c>
      <c r="G20" s="65">
        <v>35</v>
      </c>
      <c r="H20" s="109">
        <v>57</v>
      </c>
      <c r="I20" s="2"/>
      <c r="J20" s="20" t="s">
        <v>5</v>
      </c>
      <c r="K20" s="21"/>
      <c r="L20" s="22"/>
      <c r="M20" s="22"/>
      <c r="N20" s="22"/>
      <c r="O20" s="23"/>
    </row>
    <row r="21" spans="1:15" ht="17.25" x14ac:dyDescent="0.3">
      <c r="A21" s="50">
        <v>44409</v>
      </c>
      <c r="B21" s="43">
        <v>319</v>
      </c>
      <c r="C21" s="43">
        <v>121</v>
      </c>
      <c r="D21" s="43">
        <v>45</v>
      </c>
      <c r="E21" s="43">
        <v>11</v>
      </c>
      <c r="F21" s="43">
        <v>125</v>
      </c>
      <c r="G21" s="66">
        <v>12</v>
      </c>
      <c r="H21" s="110">
        <v>32</v>
      </c>
      <c r="I21" s="2"/>
      <c r="J21" s="24"/>
      <c r="K21" s="25"/>
      <c r="L21" s="26"/>
      <c r="M21" s="26"/>
      <c r="N21" s="26"/>
      <c r="O21" s="26"/>
    </row>
    <row r="22" spans="1:15" ht="15" customHeight="1" thickBot="1" x14ac:dyDescent="0.35">
      <c r="A22" s="51">
        <v>44774</v>
      </c>
      <c r="B22" s="44">
        <v>408</v>
      </c>
      <c r="C22" s="44">
        <v>74</v>
      </c>
      <c r="D22" s="44">
        <v>58</v>
      </c>
      <c r="E22" s="44">
        <v>23</v>
      </c>
      <c r="F22" s="44">
        <v>72</v>
      </c>
      <c r="G22" s="67">
        <v>29</v>
      </c>
      <c r="H22" s="111">
        <v>65</v>
      </c>
      <c r="I22" s="2"/>
      <c r="J22" s="33"/>
      <c r="K22" s="34"/>
      <c r="L22" s="35"/>
      <c r="M22" s="35"/>
      <c r="N22" s="35"/>
      <c r="O22" s="35"/>
    </row>
    <row r="23" spans="1:15" ht="18" thickBot="1" x14ac:dyDescent="0.35">
      <c r="A23" s="41" t="s">
        <v>7</v>
      </c>
      <c r="B23" s="72">
        <f t="shared" ref="B23:H23" si="0">B32+(B33*4)</f>
        <v>315.66666666666669</v>
      </c>
      <c r="C23" s="73">
        <f t="shared" si="0"/>
        <v>85</v>
      </c>
      <c r="D23" s="73">
        <f t="shared" si="0"/>
        <v>43</v>
      </c>
      <c r="E23" s="73">
        <f t="shared" si="0"/>
        <v>13.666666666666668</v>
      </c>
      <c r="F23" s="73">
        <f t="shared" si="0"/>
        <v>95.666666666666671</v>
      </c>
      <c r="G23" s="73">
        <f t="shared" si="0"/>
        <v>19.333333333333332</v>
      </c>
      <c r="H23" s="112">
        <f t="shared" si="0"/>
        <v>59.333333333333336</v>
      </c>
      <c r="I23" s="2"/>
      <c r="J23" s="27"/>
      <c r="K23" s="28"/>
      <c r="L23" s="29"/>
      <c r="M23" s="29"/>
      <c r="N23" s="29"/>
      <c r="O23" s="29"/>
    </row>
    <row r="24" spans="1:15" ht="16.5" customHeight="1" thickBot="1" x14ac:dyDescent="0.35">
      <c r="A24" s="37"/>
      <c r="B24" s="18"/>
      <c r="C24" s="18"/>
      <c r="D24" s="18"/>
      <c r="E24" s="18"/>
      <c r="F24" s="18"/>
      <c r="G24" s="18"/>
      <c r="H24" s="18"/>
      <c r="I24" s="2"/>
      <c r="J24" s="27"/>
      <c r="K24" s="28"/>
      <c r="L24" s="29"/>
      <c r="M24" s="29"/>
      <c r="N24" s="29"/>
      <c r="O24" s="29"/>
    </row>
    <row r="25" spans="1:15" x14ac:dyDescent="0.25">
      <c r="A25" s="56" t="s">
        <v>8</v>
      </c>
      <c r="B25" s="52">
        <v>3</v>
      </c>
      <c r="C25" s="45">
        <v>3</v>
      </c>
      <c r="D25" s="45">
        <v>3</v>
      </c>
      <c r="E25" s="45">
        <v>3</v>
      </c>
      <c r="F25" s="45">
        <v>3</v>
      </c>
      <c r="G25" s="68">
        <v>3</v>
      </c>
      <c r="H25" s="113">
        <v>3</v>
      </c>
      <c r="I25" s="2"/>
      <c r="J25" s="29"/>
      <c r="K25" s="29"/>
      <c r="L25" s="29"/>
      <c r="M25" s="29"/>
      <c r="N25" s="29"/>
      <c r="O25" s="29"/>
    </row>
    <row r="26" spans="1:15" ht="17.25" x14ac:dyDescent="0.3">
      <c r="A26" s="57" t="s">
        <v>9</v>
      </c>
      <c r="B26" s="53">
        <f>1+2+3</f>
        <v>6</v>
      </c>
      <c r="C26" s="46">
        <f t="shared" ref="C26:H26" si="1">1+2+3</f>
        <v>6</v>
      </c>
      <c r="D26" s="46">
        <f t="shared" si="1"/>
        <v>6</v>
      </c>
      <c r="E26" s="46">
        <f t="shared" si="1"/>
        <v>6</v>
      </c>
      <c r="F26" s="46">
        <f t="shared" si="1"/>
        <v>6</v>
      </c>
      <c r="G26" s="69">
        <f t="shared" si="1"/>
        <v>6</v>
      </c>
      <c r="H26" s="114">
        <f t="shared" si="1"/>
        <v>6</v>
      </c>
      <c r="I26" s="2"/>
      <c r="J26" s="30"/>
      <c r="K26" s="31"/>
      <c r="L26" s="32"/>
      <c r="M26" s="32"/>
      <c r="N26" s="32"/>
      <c r="O26" s="32"/>
    </row>
    <row r="27" spans="1:15" x14ac:dyDescent="0.25">
      <c r="A27" s="58" t="s">
        <v>25</v>
      </c>
      <c r="B27" s="54">
        <f t="shared" ref="B27:H27" si="2">SUM(B20:B22)</f>
        <v>1229</v>
      </c>
      <c r="C27" s="47">
        <f t="shared" si="2"/>
        <v>276</v>
      </c>
      <c r="D27" s="47">
        <f t="shared" si="2"/>
        <v>177</v>
      </c>
      <c r="E27" s="47">
        <f t="shared" si="2"/>
        <v>65</v>
      </c>
      <c r="F27" s="47">
        <f t="shared" si="2"/>
        <v>260</v>
      </c>
      <c r="G27" s="70">
        <f t="shared" si="2"/>
        <v>76</v>
      </c>
      <c r="H27" s="115">
        <f t="shared" si="2"/>
        <v>154</v>
      </c>
      <c r="I27" s="2"/>
      <c r="J27" s="2"/>
      <c r="K27" s="2"/>
      <c r="L27" s="2"/>
      <c r="M27" s="8"/>
      <c r="N27" s="2"/>
      <c r="O27" s="2"/>
    </row>
    <row r="28" spans="1:15" x14ac:dyDescent="0.25">
      <c r="A28" s="59" t="s">
        <v>12</v>
      </c>
      <c r="B28" s="54">
        <f>(1*1)+(2*2)+(3*3)</f>
        <v>14</v>
      </c>
      <c r="C28" s="47">
        <f t="shared" ref="C28:H28" si="3">(1*1)+(2*2)+(3*3)</f>
        <v>14</v>
      </c>
      <c r="D28" s="47">
        <f t="shared" si="3"/>
        <v>14</v>
      </c>
      <c r="E28" s="47">
        <f t="shared" si="3"/>
        <v>14</v>
      </c>
      <c r="F28" s="47">
        <f t="shared" si="3"/>
        <v>14</v>
      </c>
      <c r="G28" s="70">
        <f t="shared" si="3"/>
        <v>14</v>
      </c>
      <c r="H28" s="115">
        <f t="shared" si="3"/>
        <v>14</v>
      </c>
      <c r="I28" s="2"/>
      <c r="J28" s="2"/>
      <c r="K28" s="2"/>
      <c r="L28" s="2"/>
      <c r="M28" s="2"/>
      <c r="N28" s="2"/>
      <c r="O28" s="2"/>
    </row>
    <row r="29" spans="1:15" x14ac:dyDescent="0.25">
      <c r="A29" s="57" t="s">
        <v>10</v>
      </c>
      <c r="B29" s="53">
        <f t="shared" ref="B29:H29" si="4">(1*B20)+(2*B21)+(3*B22)</f>
        <v>2364</v>
      </c>
      <c r="C29" s="46">
        <f t="shared" si="4"/>
        <v>545</v>
      </c>
      <c r="D29" s="46">
        <f t="shared" si="4"/>
        <v>338</v>
      </c>
      <c r="E29" s="46">
        <f t="shared" si="4"/>
        <v>122</v>
      </c>
      <c r="F29" s="46">
        <f t="shared" si="4"/>
        <v>529</v>
      </c>
      <c r="G29" s="69">
        <f t="shared" si="4"/>
        <v>146</v>
      </c>
      <c r="H29" s="114">
        <f t="shared" si="4"/>
        <v>316</v>
      </c>
      <c r="I29" s="2"/>
      <c r="J29" s="2"/>
      <c r="K29" s="2"/>
      <c r="L29" s="2"/>
      <c r="M29" s="2"/>
      <c r="N29" s="2"/>
      <c r="O29" s="2"/>
    </row>
    <row r="30" spans="1:15" ht="15.75" thickBot="1" x14ac:dyDescent="0.3">
      <c r="A30" s="60" t="s">
        <v>11</v>
      </c>
      <c r="B30" s="55">
        <f>B26*B26</f>
        <v>36</v>
      </c>
      <c r="C30" s="48">
        <f t="shared" ref="C30:G30" si="5">C26*C26</f>
        <v>36</v>
      </c>
      <c r="D30" s="48">
        <f t="shared" si="5"/>
        <v>36</v>
      </c>
      <c r="E30" s="48">
        <f t="shared" si="5"/>
        <v>36</v>
      </c>
      <c r="F30" s="48">
        <f t="shared" si="5"/>
        <v>36</v>
      </c>
      <c r="G30" s="71">
        <f t="shared" si="5"/>
        <v>36</v>
      </c>
      <c r="H30" s="116">
        <f t="shared" ref="H30" si="6">H26*H26</f>
        <v>36</v>
      </c>
      <c r="I30" s="2"/>
      <c r="J30" s="2"/>
      <c r="K30" s="2"/>
      <c r="L30" s="2"/>
      <c r="M30" s="2"/>
      <c r="N30" s="2"/>
      <c r="O30" s="2"/>
    </row>
    <row r="31" spans="1:15" ht="15.75" thickBot="1" x14ac:dyDescent="0.3">
      <c r="A31" s="38"/>
      <c r="B31" s="36"/>
      <c r="C31" s="36"/>
      <c r="D31" s="36"/>
      <c r="E31" s="36"/>
      <c r="F31" s="36"/>
      <c r="G31" s="36"/>
      <c r="H31" s="36"/>
      <c r="I31" s="2"/>
      <c r="J31" s="2"/>
      <c r="K31" s="2"/>
      <c r="L31" s="2"/>
      <c r="M31" s="2"/>
      <c r="N31" s="2"/>
      <c r="O31" s="2"/>
    </row>
    <row r="32" spans="1:15" ht="18.75" x14ac:dyDescent="0.3">
      <c r="A32" s="61" t="s">
        <v>1</v>
      </c>
      <c r="B32" s="91">
        <f>((B27-(B33*B26))/B25)</f>
        <v>503.66666666666669</v>
      </c>
      <c r="C32" s="89">
        <f t="shared" ref="C32:H32" si="7">((C27-(C33*C26))/C25)</f>
        <v>99</v>
      </c>
      <c r="D32" s="89">
        <f t="shared" si="7"/>
        <v>75</v>
      </c>
      <c r="E32" s="89">
        <f t="shared" si="7"/>
        <v>29.666666666666668</v>
      </c>
      <c r="F32" s="89">
        <f t="shared" si="7"/>
        <v>77.666666666666671</v>
      </c>
      <c r="G32" s="92">
        <f t="shared" si="7"/>
        <v>31.333333333333332</v>
      </c>
      <c r="H32" s="117">
        <f t="shared" si="7"/>
        <v>43.333333333333336</v>
      </c>
      <c r="I32" s="63"/>
      <c r="J32" s="64"/>
      <c r="K32" s="9"/>
      <c r="L32" s="9"/>
      <c r="M32" s="9"/>
      <c r="N32" s="9"/>
      <c r="O32" s="2"/>
    </row>
    <row r="33" spans="1:15" ht="16.5" customHeight="1" thickBot="1" x14ac:dyDescent="0.35">
      <c r="A33" s="62" t="s">
        <v>2</v>
      </c>
      <c r="B33" s="93">
        <f t="shared" ref="B33:H33" si="8">((B25*(B29))-(B26*B27))/((B25*B28)-(B30))</f>
        <v>-47</v>
      </c>
      <c r="C33" s="90">
        <f t="shared" si="8"/>
        <v>-3.5</v>
      </c>
      <c r="D33" s="90">
        <f t="shared" si="8"/>
        <v>-8</v>
      </c>
      <c r="E33" s="90">
        <f t="shared" si="8"/>
        <v>-4</v>
      </c>
      <c r="F33" s="90">
        <f t="shared" si="8"/>
        <v>4.5</v>
      </c>
      <c r="G33" s="94">
        <f t="shared" si="8"/>
        <v>-3</v>
      </c>
      <c r="H33" s="118">
        <f t="shared" si="8"/>
        <v>4</v>
      </c>
      <c r="I33" s="6"/>
      <c r="J33" s="7"/>
      <c r="K33" s="2"/>
      <c r="L33" s="2"/>
      <c r="M33" s="2"/>
      <c r="N33" s="2"/>
      <c r="O33" s="2"/>
    </row>
    <row r="34" spans="1:15" ht="15.75" customHeight="1" x14ac:dyDescent="0.3">
      <c r="A34" s="2"/>
      <c r="B34" s="2"/>
      <c r="C34" s="2"/>
      <c r="D34" s="2"/>
      <c r="E34" s="2"/>
      <c r="F34" s="2"/>
      <c r="G34" s="2"/>
      <c r="H34" s="2"/>
      <c r="I34" s="6"/>
      <c r="J34" s="7"/>
      <c r="K34" s="2"/>
      <c r="L34" s="2"/>
      <c r="M34" s="2"/>
      <c r="N34" s="2"/>
      <c r="O34" s="2"/>
    </row>
    <row r="35" spans="1:15" ht="17.25" x14ac:dyDescent="0.3">
      <c r="A35" s="2"/>
      <c r="B35" s="2"/>
      <c r="C35" s="2"/>
      <c r="D35" s="2"/>
      <c r="E35" s="2"/>
      <c r="F35" s="2"/>
      <c r="G35" s="2"/>
      <c r="H35" s="2"/>
      <c r="I35" s="6"/>
      <c r="J35" s="7"/>
      <c r="K35" s="2"/>
      <c r="L35" s="2"/>
      <c r="M35" s="2"/>
      <c r="N35" s="2"/>
      <c r="O35" s="2"/>
    </row>
    <row r="36" spans="1:15" ht="15.75" thickBot="1" x14ac:dyDescent="0.3">
      <c r="A36" s="75"/>
      <c r="B36" s="76"/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2"/>
      <c r="O36" s="2"/>
    </row>
    <row r="37" spans="1:15" ht="17.25" x14ac:dyDescent="0.3">
      <c r="A37" s="2"/>
      <c r="B37" s="2"/>
      <c r="C37" s="2"/>
      <c r="D37" s="2"/>
      <c r="E37" s="2"/>
      <c r="F37" s="2"/>
      <c r="G37" s="2"/>
      <c r="H37" s="2"/>
      <c r="I37" s="6"/>
      <c r="J37" s="7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23.25" x14ac:dyDescent="0.35">
      <c r="A39" s="74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1" t="s">
        <v>17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45.75" thickBot="1" x14ac:dyDescent="0.3">
      <c r="A42" s="78" t="s">
        <v>0</v>
      </c>
      <c r="B42" s="79" t="s">
        <v>24</v>
      </c>
      <c r="C42" s="79" t="s">
        <v>20</v>
      </c>
      <c r="D42" s="79" t="s">
        <v>21</v>
      </c>
      <c r="E42" s="79" t="s">
        <v>23</v>
      </c>
      <c r="F42" s="119" t="s">
        <v>22</v>
      </c>
      <c r="G42" s="81"/>
      <c r="H42" s="2"/>
      <c r="I42" s="2"/>
      <c r="J42" s="2"/>
      <c r="K42" s="81"/>
      <c r="L42" s="2"/>
      <c r="M42" s="2"/>
      <c r="N42" s="2"/>
      <c r="O42" s="2"/>
    </row>
    <row r="43" spans="1:15" ht="18.75" x14ac:dyDescent="0.3">
      <c r="A43" s="49">
        <v>45047</v>
      </c>
      <c r="B43" s="42">
        <v>12</v>
      </c>
      <c r="C43" s="42">
        <v>11</v>
      </c>
      <c r="D43" s="42">
        <v>11</v>
      </c>
      <c r="E43" s="42">
        <v>9</v>
      </c>
      <c r="F43" s="109">
        <v>8</v>
      </c>
      <c r="G43" s="80"/>
      <c r="H43" s="85" t="s">
        <v>5</v>
      </c>
      <c r="I43" s="86"/>
      <c r="J43" s="87"/>
      <c r="K43" s="87"/>
      <c r="L43" s="87"/>
      <c r="M43" s="88"/>
      <c r="N43" s="2"/>
      <c r="O43" s="2"/>
    </row>
    <row r="44" spans="1:15" ht="17.25" x14ac:dyDescent="0.3">
      <c r="A44" s="50">
        <v>45078</v>
      </c>
      <c r="B44" s="43">
        <v>11</v>
      </c>
      <c r="C44" s="43">
        <v>12</v>
      </c>
      <c r="D44" s="43">
        <v>12</v>
      </c>
      <c r="E44" s="43">
        <v>5</v>
      </c>
      <c r="F44" s="110">
        <v>11</v>
      </c>
      <c r="G44" s="80"/>
      <c r="H44" s="24"/>
      <c r="I44" s="25"/>
      <c r="J44" s="26"/>
      <c r="K44" s="26"/>
      <c r="L44" s="26"/>
      <c r="M44" s="26"/>
      <c r="N44" s="2"/>
      <c r="O44" s="2"/>
    </row>
    <row r="45" spans="1:15" ht="18" thickBot="1" x14ac:dyDescent="0.35">
      <c r="A45" s="51">
        <v>45108</v>
      </c>
      <c r="B45" s="44">
        <v>14</v>
      </c>
      <c r="C45" s="44">
        <v>21</v>
      </c>
      <c r="D45" s="44">
        <v>15</v>
      </c>
      <c r="E45" s="44">
        <v>8</v>
      </c>
      <c r="F45" s="111">
        <v>23</v>
      </c>
      <c r="G45" s="80"/>
      <c r="H45" s="33"/>
      <c r="I45" s="34"/>
      <c r="J45" s="35"/>
      <c r="K45" s="35"/>
      <c r="L45" s="35"/>
      <c r="M45" s="35"/>
      <c r="N45" s="2"/>
      <c r="O45" s="2"/>
    </row>
    <row r="46" spans="1:15" ht="18" thickBot="1" x14ac:dyDescent="0.35">
      <c r="A46" s="41" t="s">
        <v>7</v>
      </c>
      <c r="B46" s="72">
        <f t="shared" ref="B46:F46" si="9">B55+(B56*4)</f>
        <v>14.333333333333334</v>
      </c>
      <c r="C46" s="73">
        <f t="shared" si="9"/>
        <v>24.666666666666668</v>
      </c>
      <c r="D46" s="73">
        <f t="shared" si="9"/>
        <v>16.666666666666664</v>
      </c>
      <c r="E46" s="73">
        <f t="shared" si="9"/>
        <v>6.3333333333333339</v>
      </c>
      <c r="F46" s="112">
        <f t="shared" si="9"/>
        <v>29</v>
      </c>
      <c r="G46" s="82"/>
      <c r="H46" s="27"/>
      <c r="I46" s="28"/>
      <c r="J46" s="29"/>
      <c r="K46" s="29"/>
      <c r="L46" s="29"/>
      <c r="M46" s="29"/>
      <c r="N46" s="2"/>
      <c r="O46" s="2"/>
    </row>
    <row r="47" spans="1:15" ht="18" thickBot="1" x14ac:dyDescent="0.35">
      <c r="A47" s="37"/>
      <c r="B47" s="18"/>
      <c r="C47" s="18"/>
      <c r="D47" s="18"/>
      <c r="E47" s="18"/>
      <c r="F47" s="18"/>
      <c r="G47" s="18"/>
      <c r="H47" s="27"/>
      <c r="I47" s="28"/>
      <c r="J47" s="29"/>
      <c r="K47" s="29"/>
      <c r="L47" s="29"/>
      <c r="M47" s="29"/>
      <c r="N47" s="2"/>
      <c r="O47" s="2"/>
    </row>
    <row r="48" spans="1:15" x14ac:dyDescent="0.25">
      <c r="A48" s="56" t="s">
        <v>8</v>
      </c>
      <c r="B48" s="52">
        <v>3</v>
      </c>
      <c r="C48" s="45">
        <v>3</v>
      </c>
      <c r="D48" s="45">
        <v>3</v>
      </c>
      <c r="E48" s="45">
        <v>3</v>
      </c>
      <c r="F48" s="113">
        <v>3</v>
      </c>
      <c r="G48" s="18"/>
      <c r="H48" s="29"/>
      <c r="I48" s="29"/>
      <c r="J48" s="29"/>
      <c r="K48" s="29"/>
      <c r="L48" s="29"/>
      <c r="M48" s="29"/>
      <c r="N48" s="2"/>
      <c r="O48" s="2"/>
    </row>
    <row r="49" spans="1:15" ht="17.25" x14ac:dyDescent="0.3">
      <c r="A49" s="57" t="s">
        <v>9</v>
      </c>
      <c r="B49" s="53">
        <f>1+2+3</f>
        <v>6</v>
      </c>
      <c r="C49" s="46">
        <f t="shared" ref="C49:F49" si="10">1+2+3</f>
        <v>6</v>
      </c>
      <c r="D49" s="46">
        <f t="shared" si="10"/>
        <v>6</v>
      </c>
      <c r="E49" s="46">
        <f t="shared" si="10"/>
        <v>6</v>
      </c>
      <c r="F49" s="114">
        <f t="shared" si="10"/>
        <v>6</v>
      </c>
      <c r="G49" s="18"/>
      <c r="H49" s="30"/>
      <c r="I49" s="31"/>
      <c r="J49" s="32"/>
      <c r="K49" s="32"/>
      <c r="L49" s="32"/>
      <c r="M49" s="32"/>
      <c r="N49" s="2"/>
      <c r="O49" s="2"/>
    </row>
    <row r="50" spans="1:15" x14ac:dyDescent="0.25">
      <c r="A50" s="58" t="s">
        <v>25</v>
      </c>
      <c r="B50" s="54">
        <f t="shared" ref="B50:F50" si="11">SUM(B43:B45)</f>
        <v>37</v>
      </c>
      <c r="C50" s="47">
        <f t="shared" si="11"/>
        <v>44</v>
      </c>
      <c r="D50" s="47">
        <f t="shared" si="11"/>
        <v>38</v>
      </c>
      <c r="E50" s="47">
        <f t="shared" si="11"/>
        <v>22</v>
      </c>
      <c r="F50" s="115">
        <f t="shared" si="11"/>
        <v>42</v>
      </c>
      <c r="G50" s="83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59" t="s">
        <v>12</v>
      </c>
      <c r="B51" s="54">
        <f>(1*1)+(2*2)+(3*3)</f>
        <v>14</v>
      </c>
      <c r="C51" s="47">
        <f t="shared" ref="C51:F51" si="12">(1*1)+(2*2)+(3*3)</f>
        <v>14</v>
      </c>
      <c r="D51" s="47">
        <f t="shared" si="12"/>
        <v>14</v>
      </c>
      <c r="E51" s="47">
        <f t="shared" si="12"/>
        <v>14</v>
      </c>
      <c r="F51" s="115">
        <f t="shared" si="12"/>
        <v>14</v>
      </c>
      <c r="G51" s="83"/>
      <c r="H51" s="2"/>
      <c r="I51" s="2"/>
      <c r="J51" s="2"/>
      <c r="K51" s="2"/>
      <c r="L51" s="8"/>
      <c r="M51" s="2"/>
      <c r="N51" s="2"/>
      <c r="O51" s="2"/>
    </row>
    <row r="52" spans="1:15" x14ac:dyDescent="0.25">
      <c r="A52" s="57" t="s">
        <v>10</v>
      </c>
      <c r="B52" s="53">
        <f t="shared" ref="B52:F52" si="13">(1*B43)+(2*B44)+(3*B45)</f>
        <v>76</v>
      </c>
      <c r="C52" s="46">
        <f t="shared" si="13"/>
        <v>98</v>
      </c>
      <c r="D52" s="46">
        <f t="shared" si="13"/>
        <v>80</v>
      </c>
      <c r="E52" s="46">
        <f t="shared" si="13"/>
        <v>43</v>
      </c>
      <c r="F52" s="114">
        <f t="shared" si="13"/>
        <v>99</v>
      </c>
      <c r="G52" s="18"/>
      <c r="H52" s="2"/>
      <c r="I52" s="2"/>
      <c r="J52" s="2"/>
      <c r="K52" s="18"/>
      <c r="L52" s="2"/>
      <c r="M52" s="2"/>
      <c r="N52" s="2"/>
      <c r="O52" s="2"/>
    </row>
    <row r="53" spans="1:15" ht="15.75" thickBot="1" x14ac:dyDescent="0.3">
      <c r="A53" s="60" t="s">
        <v>11</v>
      </c>
      <c r="B53" s="55">
        <f>B49*B49</f>
        <v>36</v>
      </c>
      <c r="C53" s="48">
        <f t="shared" ref="C53:F53" si="14">C49*C49</f>
        <v>36</v>
      </c>
      <c r="D53" s="48">
        <f t="shared" si="14"/>
        <v>36</v>
      </c>
      <c r="E53" s="48">
        <f t="shared" si="14"/>
        <v>36</v>
      </c>
      <c r="F53" s="116">
        <f t="shared" si="14"/>
        <v>36</v>
      </c>
      <c r="G53" s="36"/>
      <c r="H53" s="2"/>
      <c r="I53" s="2"/>
      <c r="J53" s="2"/>
      <c r="K53" s="36"/>
      <c r="L53" s="2"/>
      <c r="M53" s="2"/>
      <c r="N53" s="2"/>
      <c r="O53" s="2"/>
    </row>
    <row r="54" spans="1:15" ht="15.75" thickBot="1" x14ac:dyDescent="0.3">
      <c r="A54" s="38"/>
      <c r="B54" s="36"/>
      <c r="C54" s="36"/>
      <c r="D54" s="36"/>
      <c r="E54" s="36"/>
      <c r="F54" s="36"/>
      <c r="G54" s="36"/>
      <c r="H54" s="2"/>
      <c r="I54" s="2"/>
      <c r="J54" s="2"/>
      <c r="K54" s="36"/>
      <c r="L54" s="2"/>
      <c r="M54" s="2"/>
      <c r="N54" s="2"/>
      <c r="O54" s="2"/>
    </row>
    <row r="55" spans="1:15" x14ac:dyDescent="0.25">
      <c r="A55" s="61" t="s">
        <v>1</v>
      </c>
      <c r="B55" s="91">
        <f t="shared" ref="B55" si="15">((B50-(B56*B49))/B48)</f>
        <v>10.333333333333334</v>
      </c>
      <c r="C55" s="89">
        <f t="shared" ref="C55" si="16">((C50-(C56*C49))/C48)</f>
        <v>4.666666666666667</v>
      </c>
      <c r="D55" s="89">
        <f t="shared" ref="D55" si="17">((D50-(D56*D49))/D48)</f>
        <v>8.6666666666666661</v>
      </c>
      <c r="E55" s="89">
        <f t="shared" ref="E55:F55" si="18">((E50-(E56*E49))/E48)</f>
        <v>8.3333333333333339</v>
      </c>
      <c r="F55" s="117">
        <f t="shared" si="18"/>
        <v>-1</v>
      </c>
      <c r="G55" s="84"/>
      <c r="H55" s="2"/>
      <c r="I55" s="2"/>
      <c r="J55" s="2"/>
      <c r="K55" s="84"/>
      <c r="L55" s="2"/>
      <c r="M55" s="2"/>
      <c r="N55" s="2"/>
      <c r="O55" s="2"/>
    </row>
    <row r="56" spans="1:15" ht="15.75" thickBot="1" x14ac:dyDescent="0.3">
      <c r="A56" s="62" t="s">
        <v>2</v>
      </c>
      <c r="B56" s="93">
        <f t="shared" ref="B56:F56" si="19">((B48*(B52))-(B49*B50))/((B48*B51)-(B53))</f>
        <v>1</v>
      </c>
      <c r="C56" s="90">
        <f t="shared" si="19"/>
        <v>5</v>
      </c>
      <c r="D56" s="90">
        <f t="shared" si="19"/>
        <v>2</v>
      </c>
      <c r="E56" s="90">
        <f t="shared" si="19"/>
        <v>-0.5</v>
      </c>
      <c r="F56" s="118">
        <f t="shared" si="19"/>
        <v>7.5</v>
      </c>
      <c r="G56" s="84"/>
      <c r="H56" s="2"/>
      <c r="I56" s="2"/>
      <c r="J56" s="2"/>
      <c r="K56" s="84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thickBot="1" x14ac:dyDescent="0.3">
      <c r="A60" s="75"/>
      <c r="B60" s="76"/>
      <c r="C60" s="76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2"/>
      <c r="O60" s="2"/>
    </row>
    <row r="61" spans="1:15" ht="17.25" x14ac:dyDescent="0.3">
      <c r="A61" s="2"/>
      <c r="B61" s="2"/>
      <c r="C61" s="2"/>
      <c r="D61" s="2"/>
      <c r="E61" s="2"/>
      <c r="F61" s="2"/>
      <c r="G61" s="2"/>
      <c r="H61" s="2"/>
      <c r="I61" s="6"/>
      <c r="J61" s="7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23.25" x14ac:dyDescent="0.35">
      <c r="A64" s="74" t="s">
        <v>26</v>
      </c>
      <c r="B64" s="2"/>
      <c r="C64" s="2"/>
      <c r="D64" s="2"/>
      <c r="E64" s="2"/>
      <c r="F64" s="2"/>
      <c r="G64" s="2"/>
      <c r="H64" s="9"/>
      <c r="I64" s="9"/>
      <c r="J64" s="2"/>
      <c r="K64" s="2"/>
      <c r="L64" s="2"/>
      <c r="M64" s="2"/>
      <c r="N64" s="2"/>
      <c r="O64" s="2"/>
    </row>
    <row r="65" spans="1:15" x14ac:dyDescent="0.25">
      <c r="A65" s="1" t="s">
        <v>31</v>
      </c>
      <c r="B65" s="2"/>
      <c r="C65" s="2"/>
      <c r="D65" s="2"/>
      <c r="E65" s="2"/>
      <c r="F65" s="2"/>
      <c r="G65" s="2"/>
      <c r="H65" s="9"/>
      <c r="I65" s="9"/>
      <c r="J65" s="2"/>
      <c r="K65" s="2"/>
      <c r="L65" s="2"/>
      <c r="M65" s="2"/>
      <c r="N65" s="2"/>
      <c r="O65" s="2"/>
    </row>
    <row r="66" spans="1:15" ht="15.75" thickBot="1" x14ac:dyDescent="0.3">
      <c r="A66" s="2"/>
      <c r="B66" s="2"/>
      <c r="C66" s="2"/>
      <c r="D66" s="2"/>
      <c r="E66" s="2"/>
      <c r="F66" s="2"/>
      <c r="G66" s="2"/>
      <c r="H66" s="9"/>
      <c r="I66" s="9"/>
      <c r="J66" s="2"/>
      <c r="K66" s="2"/>
      <c r="L66" s="2"/>
      <c r="M66" s="2"/>
      <c r="N66" s="2"/>
      <c r="O66" s="2"/>
    </row>
    <row r="67" spans="1:15" ht="45.75" thickBot="1" x14ac:dyDescent="0.3">
      <c r="A67" s="103"/>
      <c r="B67" s="104" t="s">
        <v>24</v>
      </c>
      <c r="C67" s="95" t="s">
        <v>20</v>
      </c>
      <c r="D67" s="95" t="s">
        <v>21</v>
      </c>
      <c r="E67" s="95" t="s">
        <v>23</v>
      </c>
      <c r="F67" s="105" t="s">
        <v>22</v>
      </c>
      <c r="G67" s="2"/>
      <c r="H67" s="99" t="s">
        <v>29</v>
      </c>
      <c r="I67" s="98"/>
      <c r="J67" s="2"/>
      <c r="K67" s="2"/>
      <c r="L67" s="2"/>
      <c r="M67" s="2"/>
      <c r="N67" s="2"/>
      <c r="O67" s="2"/>
    </row>
    <row r="68" spans="1:15" ht="33.75" customHeight="1" thickBot="1" x14ac:dyDescent="0.3">
      <c r="A68" s="96" t="s">
        <v>27</v>
      </c>
      <c r="B68" s="100">
        <v>14</v>
      </c>
      <c r="C68" s="100">
        <v>21</v>
      </c>
      <c r="D68" s="100">
        <v>15</v>
      </c>
      <c r="E68" s="100">
        <v>8</v>
      </c>
      <c r="F68" s="106">
        <v>23</v>
      </c>
      <c r="G68" s="2"/>
      <c r="H68" s="102">
        <v>0.115</v>
      </c>
      <c r="I68" s="2"/>
      <c r="J68" s="101"/>
      <c r="K68" s="2"/>
      <c r="L68" s="2"/>
      <c r="M68" s="2"/>
      <c r="N68" s="2"/>
      <c r="O68" s="2"/>
    </row>
    <row r="69" spans="1:15" ht="30" customHeight="1" thickBot="1" x14ac:dyDescent="0.3">
      <c r="A69" s="41" t="s">
        <v>28</v>
      </c>
      <c r="B69" s="72">
        <f>B68+(B68*$H$68)</f>
        <v>15.61</v>
      </c>
      <c r="C69" s="72">
        <f t="shared" ref="C69:F69" si="20">C68+(C68*$H$68)</f>
        <v>23.414999999999999</v>
      </c>
      <c r="D69" s="72">
        <f t="shared" si="20"/>
        <v>16.725000000000001</v>
      </c>
      <c r="E69" s="72">
        <f t="shared" si="20"/>
        <v>8.92</v>
      </c>
      <c r="F69" s="107">
        <f t="shared" si="20"/>
        <v>25.645</v>
      </c>
      <c r="G69" s="2"/>
      <c r="H69" s="101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5B89-5ACB-4960-A14E-2784413FA3D6}">
  <dimension ref="A1:N75"/>
  <sheetViews>
    <sheetView zoomScale="85" zoomScaleNormal="85" workbookViewId="0">
      <selection activeCell="A15" sqref="A15"/>
    </sheetView>
  </sheetViews>
  <sheetFormatPr baseColWidth="10" defaultColWidth="11.42578125" defaultRowHeight="15" x14ac:dyDescent="0.25"/>
  <cols>
    <col min="1" max="1" width="18.85546875" customWidth="1"/>
    <col min="2" max="13" width="15.42578125" customWidth="1"/>
  </cols>
  <sheetData>
    <row r="1" spans="1:14" ht="21.75" customHeight="1" x14ac:dyDescent="0.25">
      <c r="A1" s="123" t="s">
        <v>4</v>
      </c>
      <c r="B1" s="97"/>
      <c r="C1" s="124"/>
      <c r="D1" s="97"/>
      <c r="E1" s="97"/>
      <c r="F1" s="97"/>
      <c r="G1" s="97"/>
      <c r="H1" s="97"/>
      <c r="I1" s="9"/>
      <c r="J1" s="9"/>
      <c r="K1" s="9"/>
      <c r="L1" s="9"/>
      <c r="M1" s="9"/>
      <c r="N1" s="2"/>
    </row>
    <row r="2" spans="1:14" ht="21.75" customHeight="1" x14ac:dyDescent="0.25">
      <c r="A2" s="19" t="s">
        <v>30</v>
      </c>
      <c r="B2" s="11"/>
      <c r="C2" s="11"/>
      <c r="D2" s="11"/>
      <c r="E2" s="11"/>
      <c r="F2" s="11"/>
      <c r="G2" s="11"/>
      <c r="H2" s="11"/>
      <c r="I2" s="9"/>
      <c r="J2" s="9"/>
      <c r="K2" s="9"/>
      <c r="L2" s="9"/>
      <c r="M2" s="9"/>
      <c r="N2" s="2"/>
    </row>
    <row r="3" spans="1:14" ht="15" customHeight="1" x14ac:dyDescent="0.25">
      <c r="A3" s="12"/>
      <c r="B3" s="12"/>
      <c r="C3" s="12"/>
      <c r="D3" s="12"/>
      <c r="E3" s="12"/>
      <c r="F3" s="12"/>
      <c r="G3" s="12"/>
      <c r="H3" s="12"/>
      <c r="I3" s="9"/>
      <c r="J3" s="9"/>
      <c r="K3" s="9"/>
      <c r="L3" s="9"/>
      <c r="M3" s="9"/>
      <c r="N3" s="2"/>
    </row>
    <row r="4" spans="1:14" ht="15" customHeight="1" x14ac:dyDescent="0.25">
      <c r="A4" s="12"/>
      <c r="B4" s="12"/>
      <c r="C4" s="12"/>
      <c r="D4" s="12"/>
      <c r="E4" s="12"/>
      <c r="F4" s="12"/>
      <c r="G4" s="12"/>
      <c r="H4" s="12"/>
      <c r="I4" s="9"/>
      <c r="J4" s="9"/>
      <c r="K4" s="9"/>
      <c r="L4" s="9"/>
      <c r="M4" s="9"/>
      <c r="N4" s="2"/>
    </row>
    <row r="5" spans="1:14" ht="15" customHeight="1" x14ac:dyDescent="0.25">
      <c r="A5" s="13"/>
      <c r="B5" s="12"/>
      <c r="C5" s="12"/>
      <c r="D5" s="12"/>
      <c r="E5" s="12"/>
      <c r="F5" s="12"/>
      <c r="G5" s="14"/>
      <c r="H5" s="14"/>
      <c r="I5" s="9"/>
      <c r="J5" s="9"/>
      <c r="K5" s="9"/>
      <c r="L5" s="9"/>
      <c r="M5" s="9"/>
      <c r="N5" s="2"/>
    </row>
    <row r="6" spans="1:14" ht="15" customHeight="1" x14ac:dyDescent="0.25">
      <c r="A6" s="15"/>
      <c r="B6" s="12"/>
      <c r="C6" s="12"/>
      <c r="D6" s="12"/>
      <c r="E6" s="12"/>
      <c r="F6" s="12"/>
      <c r="G6" s="16"/>
      <c r="H6" s="16"/>
      <c r="I6" s="9"/>
      <c r="J6" s="9"/>
      <c r="K6" s="9"/>
      <c r="L6" s="9"/>
      <c r="M6" s="9"/>
      <c r="N6" s="2"/>
    </row>
    <row r="7" spans="1:14" ht="15" customHeight="1" x14ac:dyDescent="0.25">
      <c r="A7" s="15"/>
      <c r="B7" s="12"/>
      <c r="C7" s="12"/>
      <c r="D7" s="12"/>
      <c r="E7" s="12"/>
      <c r="F7" s="12"/>
      <c r="G7" s="16"/>
      <c r="H7" s="16"/>
      <c r="I7" s="9"/>
      <c r="J7" s="9"/>
      <c r="K7" s="9"/>
      <c r="L7" s="9"/>
      <c r="M7" s="9"/>
      <c r="N7" s="2"/>
    </row>
    <row r="8" spans="1:14" ht="15" customHeight="1" x14ac:dyDescent="0.25">
      <c r="A8" s="15"/>
      <c r="B8" s="12"/>
      <c r="C8" s="12"/>
      <c r="D8" s="12"/>
      <c r="E8" s="12"/>
      <c r="F8" s="12"/>
      <c r="G8" s="16"/>
      <c r="H8" s="16"/>
      <c r="I8" s="9"/>
      <c r="J8" s="9"/>
      <c r="K8" s="9"/>
      <c r="L8" s="9"/>
      <c r="M8" s="9"/>
      <c r="N8" s="2"/>
    </row>
    <row r="9" spans="1:14" ht="15" customHeight="1" x14ac:dyDescent="0.25">
      <c r="A9" s="17"/>
      <c r="B9" s="12"/>
      <c r="C9" s="12"/>
      <c r="D9" s="12"/>
      <c r="E9" s="12"/>
      <c r="F9" s="12"/>
      <c r="G9" s="16"/>
      <c r="H9" s="16"/>
      <c r="I9" s="9"/>
      <c r="J9" s="9"/>
      <c r="K9" s="9"/>
      <c r="L9" s="9"/>
      <c r="M9" s="9"/>
      <c r="N9" s="2"/>
    </row>
    <row r="10" spans="1:14" ht="15" customHeight="1" x14ac:dyDescent="0.25">
      <c r="A10" s="12"/>
      <c r="B10" s="12"/>
      <c r="C10" s="12"/>
      <c r="D10" s="12"/>
      <c r="E10" s="12"/>
      <c r="F10" s="12"/>
      <c r="G10" s="16"/>
      <c r="H10" s="16"/>
      <c r="I10" s="9"/>
      <c r="J10" s="9"/>
      <c r="K10" s="9"/>
      <c r="L10" s="9"/>
      <c r="M10" s="9"/>
      <c r="N10" s="2"/>
    </row>
    <row r="11" spans="1:14" ht="15" customHeight="1" x14ac:dyDescent="0.25">
      <c r="A11" s="12"/>
      <c r="B11" s="12"/>
      <c r="C11" s="12"/>
      <c r="D11" s="12"/>
      <c r="E11" s="12"/>
      <c r="F11" s="12"/>
      <c r="G11" s="16"/>
      <c r="H11" s="16"/>
      <c r="I11" s="9"/>
      <c r="J11" s="9"/>
      <c r="K11" s="9"/>
      <c r="L11" s="9"/>
      <c r="M11" s="9"/>
      <c r="N11" s="2"/>
    </row>
    <row r="12" spans="1:14" ht="15" customHeight="1" x14ac:dyDescent="0.25">
      <c r="A12" s="12"/>
      <c r="B12" s="12"/>
      <c r="C12" s="12"/>
      <c r="D12" s="12"/>
      <c r="E12" s="12"/>
      <c r="F12" s="12"/>
      <c r="G12" s="16"/>
      <c r="H12" s="16"/>
      <c r="I12" s="9"/>
      <c r="J12" s="9"/>
      <c r="K12" s="9"/>
      <c r="L12" s="9"/>
      <c r="M12" s="9"/>
      <c r="N12" s="2"/>
    </row>
    <row r="13" spans="1:14" ht="15" customHeight="1" x14ac:dyDescent="0.25">
      <c r="A13" s="12"/>
      <c r="B13" s="12"/>
      <c r="C13" s="12"/>
      <c r="D13" s="12"/>
      <c r="E13" s="12"/>
      <c r="F13" s="12"/>
      <c r="G13" s="16"/>
      <c r="H13" s="120"/>
      <c r="I13" s="9"/>
      <c r="J13" s="9"/>
      <c r="K13" s="9"/>
      <c r="L13" s="9"/>
      <c r="M13" s="9"/>
      <c r="N13" s="2"/>
    </row>
    <row r="14" spans="1:14" ht="15" customHeight="1" x14ac:dyDescent="0.45">
      <c r="A14" s="121"/>
      <c r="B14" s="12"/>
      <c r="C14" s="12"/>
      <c r="D14" s="12"/>
      <c r="E14" s="12"/>
      <c r="F14" s="12"/>
      <c r="G14" s="12"/>
      <c r="H14" s="122"/>
      <c r="I14" s="9"/>
      <c r="J14" s="9"/>
      <c r="K14" s="9"/>
      <c r="L14" s="9"/>
      <c r="M14" s="9"/>
      <c r="N14" s="2"/>
    </row>
    <row r="15" spans="1:14" ht="15" customHeight="1" x14ac:dyDescent="0.45">
      <c r="A15" s="5"/>
      <c r="B15" s="2"/>
      <c r="C15" s="2"/>
      <c r="D15" s="2"/>
      <c r="E15" s="2"/>
      <c r="F15" s="2"/>
      <c r="G15" s="2"/>
      <c r="H15" s="9"/>
      <c r="I15" s="9"/>
      <c r="J15" s="20" t="s">
        <v>5</v>
      </c>
      <c r="K15" s="21"/>
      <c r="L15" s="22"/>
      <c r="M15" s="22"/>
      <c r="N15" s="2"/>
    </row>
    <row r="16" spans="1:14" ht="23.25" x14ac:dyDescent="0.35">
      <c r="A16" s="74" t="s">
        <v>44</v>
      </c>
      <c r="B16" s="2"/>
      <c r="C16" s="2"/>
      <c r="D16" s="2"/>
      <c r="E16" s="2"/>
      <c r="F16" s="2"/>
      <c r="G16" s="2"/>
      <c r="H16" s="2"/>
      <c r="I16" s="2"/>
      <c r="J16" s="24"/>
      <c r="K16" s="25"/>
      <c r="L16" s="26"/>
      <c r="M16" s="26"/>
      <c r="N16" s="2"/>
    </row>
    <row r="17" spans="1:14" ht="17.25" customHeight="1" x14ac:dyDescent="0.3">
      <c r="A17" s="1" t="s">
        <v>17</v>
      </c>
      <c r="B17" s="2"/>
      <c r="C17" s="2"/>
      <c r="D17" s="2"/>
      <c r="E17" s="2"/>
      <c r="F17" s="2"/>
      <c r="G17" s="2"/>
      <c r="H17" s="2"/>
      <c r="I17" s="2"/>
      <c r="J17" s="33"/>
      <c r="K17" s="34"/>
      <c r="L17" s="35"/>
      <c r="M17" s="35"/>
      <c r="N17" s="2"/>
    </row>
    <row r="18" spans="1:14" ht="15.75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5.75" thickBot="1" x14ac:dyDescent="0.3">
      <c r="A19" s="39" t="s">
        <v>0</v>
      </c>
      <c r="B19" s="40" t="s">
        <v>32</v>
      </c>
      <c r="C19" s="40" t="s">
        <v>33</v>
      </c>
      <c r="D19" s="40" t="s">
        <v>34</v>
      </c>
      <c r="E19" s="40" t="s">
        <v>35</v>
      </c>
      <c r="F19" s="40" t="s">
        <v>36</v>
      </c>
      <c r="G19" s="40" t="s">
        <v>37</v>
      </c>
      <c r="H19" s="40" t="s">
        <v>38</v>
      </c>
      <c r="I19" s="40" t="s">
        <v>39</v>
      </c>
      <c r="J19" s="40" t="s">
        <v>40</v>
      </c>
      <c r="K19" s="40" t="s">
        <v>41</v>
      </c>
      <c r="L19" s="40" t="s">
        <v>42</v>
      </c>
      <c r="M19" s="108" t="s">
        <v>43</v>
      </c>
      <c r="N19" s="2"/>
    </row>
    <row r="20" spans="1:14" x14ac:dyDescent="0.25">
      <c r="A20" s="49">
        <v>43678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109">
        <v>0</v>
      </c>
      <c r="N20" s="2"/>
    </row>
    <row r="21" spans="1:14" x14ac:dyDescent="0.25">
      <c r="A21" s="50">
        <v>44409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110">
        <v>0</v>
      </c>
      <c r="N21" s="2"/>
    </row>
    <row r="22" spans="1:14" ht="15" customHeight="1" thickBot="1" x14ac:dyDescent="0.3">
      <c r="A22" s="51">
        <v>44774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111">
        <v>0</v>
      </c>
      <c r="N22" s="2"/>
    </row>
    <row r="23" spans="1:14" ht="15.75" thickBot="1" x14ac:dyDescent="0.3">
      <c r="A23" s="41" t="s">
        <v>7</v>
      </c>
      <c r="B23" s="72">
        <f t="shared" ref="B23:H23" si="0">B32+(B33*4)</f>
        <v>0</v>
      </c>
      <c r="C23" s="73">
        <f t="shared" si="0"/>
        <v>0</v>
      </c>
      <c r="D23" s="73">
        <f t="shared" si="0"/>
        <v>0</v>
      </c>
      <c r="E23" s="73">
        <f t="shared" si="0"/>
        <v>0</v>
      </c>
      <c r="F23" s="73">
        <f t="shared" si="0"/>
        <v>0</v>
      </c>
      <c r="G23" s="73">
        <f t="shared" si="0"/>
        <v>0</v>
      </c>
      <c r="H23" s="127">
        <f t="shared" si="0"/>
        <v>0</v>
      </c>
      <c r="I23" s="128">
        <f t="shared" ref="I23:M23" si="1">I32+(I33*4)</f>
        <v>0</v>
      </c>
      <c r="J23" s="128">
        <f t="shared" si="1"/>
        <v>0</v>
      </c>
      <c r="K23" s="128">
        <f t="shared" si="1"/>
        <v>0</v>
      </c>
      <c r="L23" s="128">
        <f t="shared" si="1"/>
        <v>0</v>
      </c>
      <c r="M23" s="129">
        <f t="shared" si="1"/>
        <v>0</v>
      </c>
      <c r="N23" s="2"/>
    </row>
    <row r="24" spans="1:14" ht="16.5" customHeight="1" thickBot="1" x14ac:dyDescent="0.3">
      <c r="A24" s="3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2"/>
    </row>
    <row r="25" spans="1:14" x14ac:dyDescent="0.25">
      <c r="A25" s="56" t="s">
        <v>8</v>
      </c>
      <c r="B25" s="52">
        <v>3</v>
      </c>
      <c r="C25" s="45">
        <v>3</v>
      </c>
      <c r="D25" s="45">
        <v>3</v>
      </c>
      <c r="E25" s="45">
        <v>3</v>
      </c>
      <c r="F25" s="45">
        <v>3</v>
      </c>
      <c r="G25" s="68">
        <v>3</v>
      </c>
      <c r="H25" s="45">
        <v>3</v>
      </c>
      <c r="I25" s="45">
        <v>3</v>
      </c>
      <c r="J25" s="45">
        <v>3</v>
      </c>
      <c r="K25" s="45">
        <v>3</v>
      </c>
      <c r="L25" s="45">
        <v>3</v>
      </c>
      <c r="M25" s="130">
        <v>3</v>
      </c>
      <c r="N25" s="2"/>
    </row>
    <row r="26" spans="1:14" x14ac:dyDescent="0.25">
      <c r="A26" s="57" t="s">
        <v>9</v>
      </c>
      <c r="B26" s="53">
        <f>1+2+3</f>
        <v>6</v>
      </c>
      <c r="C26" s="46">
        <f t="shared" ref="C26:M26" si="2">1+2+3</f>
        <v>6</v>
      </c>
      <c r="D26" s="46">
        <f t="shared" si="2"/>
        <v>6</v>
      </c>
      <c r="E26" s="46">
        <f t="shared" si="2"/>
        <v>6</v>
      </c>
      <c r="F26" s="46">
        <f t="shared" si="2"/>
        <v>6</v>
      </c>
      <c r="G26" s="69">
        <f t="shared" si="2"/>
        <v>6</v>
      </c>
      <c r="H26" s="46">
        <f t="shared" si="2"/>
        <v>6</v>
      </c>
      <c r="I26" s="46">
        <f t="shared" si="2"/>
        <v>6</v>
      </c>
      <c r="J26" s="46">
        <f t="shared" si="2"/>
        <v>6</v>
      </c>
      <c r="K26" s="46">
        <f t="shared" si="2"/>
        <v>6</v>
      </c>
      <c r="L26" s="46">
        <f t="shared" si="2"/>
        <v>6</v>
      </c>
      <c r="M26" s="114">
        <f t="shared" si="2"/>
        <v>6</v>
      </c>
      <c r="N26" s="2"/>
    </row>
    <row r="27" spans="1:14" x14ac:dyDescent="0.25">
      <c r="A27" s="58" t="s">
        <v>25</v>
      </c>
      <c r="B27" s="54">
        <f t="shared" ref="B27:H27" si="3">SUM(B20:B22)</f>
        <v>0</v>
      </c>
      <c r="C27" s="47">
        <f t="shared" si="3"/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70">
        <f t="shared" si="3"/>
        <v>0</v>
      </c>
      <c r="H27" s="47">
        <f t="shared" si="3"/>
        <v>0</v>
      </c>
      <c r="I27" s="47">
        <f t="shared" ref="I27:M27" si="4">SUM(I20:I22)</f>
        <v>0</v>
      </c>
      <c r="J27" s="47">
        <f t="shared" si="4"/>
        <v>0</v>
      </c>
      <c r="K27" s="47">
        <f t="shared" si="4"/>
        <v>0</v>
      </c>
      <c r="L27" s="47">
        <f t="shared" si="4"/>
        <v>0</v>
      </c>
      <c r="M27" s="115">
        <f t="shared" si="4"/>
        <v>0</v>
      </c>
      <c r="N27" s="2"/>
    </row>
    <row r="28" spans="1:14" x14ac:dyDescent="0.25">
      <c r="A28" s="59" t="s">
        <v>12</v>
      </c>
      <c r="B28" s="54">
        <f>(1*1)+(2*2)+(3*3)</f>
        <v>14</v>
      </c>
      <c r="C28" s="47">
        <f t="shared" ref="C28:M28" si="5">(1*1)+(2*2)+(3*3)</f>
        <v>14</v>
      </c>
      <c r="D28" s="47">
        <f t="shared" si="5"/>
        <v>14</v>
      </c>
      <c r="E28" s="47">
        <f t="shared" si="5"/>
        <v>14</v>
      </c>
      <c r="F28" s="47">
        <f t="shared" si="5"/>
        <v>14</v>
      </c>
      <c r="G28" s="70">
        <f t="shared" si="5"/>
        <v>14</v>
      </c>
      <c r="H28" s="47">
        <f t="shared" si="5"/>
        <v>14</v>
      </c>
      <c r="I28" s="47">
        <f t="shared" si="5"/>
        <v>14</v>
      </c>
      <c r="J28" s="47">
        <f t="shared" si="5"/>
        <v>14</v>
      </c>
      <c r="K28" s="47">
        <f t="shared" si="5"/>
        <v>14</v>
      </c>
      <c r="L28" s="47">
        <f t="shared" si="5"/>
        <v>14</v>
      </c>
      <c r="M28" s="115">
        <f t="shared" si="5"/>
        <v>14</v>
      </c>
      <c r="N28" s="2"/>
    </row>
    <row r="29" spans="1:14" x14ac:dyDescent="0.25">
      <c r="A29" s="57" t="s">
        <v>10</v>
      </c>
      <c r="B29" s="53">
        <f t="shared" ref="B29:H29" si="6">(1*B20)+(2*B21)+(3*B22)</f>
        <v>0</v>
      </c>
      <c r="C29" s="46">
        <f t="shared" si="6"/>
        <v>0</v>
      </c>
      <c r="D29" s="46">
        <f t="shared" si="6"/>
        <v>0</v>
      </c>
      <c r="E29" s="46">
        <f t="shared" si="6"/>
        <v>0</v>
      </c>
      <c r="F29" s="46">
        <f t="shared" si="6"/>
        <v>0</v>
      </c>
      <c r="G29" s="69">
        <f t="shared" si="6"/>
        <v>0</v>
      </c>
      <c r="H29" s="46">
        <f t="shared" si="6"/>
        <v>0</v>
      </c>
      <c r="I29" s="46">
        <f t="shared" ref="I29:M29" si="7">(1*I20)+(2*I21)+(3*I22)</f>
        <v>0</v>
      </c>
      <c r="J29" s="46">
        <f t="shared" si="7"/>
        <v>0</v>
      </c>
      <c r="K29" s="46">
        <f t="shared" si="7"/>
        <v>0</v>
      </c>
      <c r="L29" s="46">
        <f t="shared" si="7"/>
        <v>0</v>
      </c>
      <c r="M29" s="114">
        <f t="shared" si="7"/>
        <v>0</v>
      </c>
      <c r="N29" s="2"/>
    </row>
    <row r="30" spans="1:14" ht="15.75" thickBot="1" x14ac:dyDescent="0.3">
      <c r="A30" s="60" t="s">
        <v>11</v>
      </c>
      <c r="B30" s="55">
        <f>B26*B26</f>
        <v>36</v>
      </c>
      <c r="C30" s="48">
        <f t="shared" ref="C30:H30" si="8">C26*C26</f>
        <v>36</v>
      </c>
      <c r="D30" s="48">
        <f t="shared" si="8"/>
        <v>36</v>
      </c>
      <c r="E30" s="48">
        <f t="shared" si="8"/>
        <v>36</v>
      </c>
      <c r="F30" s="48">
        <f t="shared" si="8"/>
        <v>36</v>
      </c>
      <c r="G30" s="71">
        <f t="shared" si="8"/>
        <v>36</v>
      </c>
      <c r="H30" s="131">
        <f t="shared" si="8"/>
        <v>36</v>
      </c>
      <c r="I30" s="131">
        <f t="shared" ref="I30:M30" si="9">I26*I26</f>
        <v>36</v>
      </c>
      <c r="J30" s="131">
        <f t="shared" si="9"/>
        <v>36</v>
      </c>
      <c r="K30" s="131">
        <f t="shared" si="9"/>
        <v>36</v>
      </c>
      <c r="L30" s="131">
        <f t="shared" si="9"/>
        <v>36</v>
      </c>
      <c r="M30" s="116">
        <f t="shared" si="9"/>
        <v>36</v>
      </c>
      <c r="N30" s="2"/>
    </row>
    <row r="31" spans="1:14" ht="15.75" thickBot="1" x14ac:dyDescent="0.3">
      <c r="A31" s="38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"/>
    </row>
    <row r="32" spans="1:14" x14ac:dyDescent="0.25">
      <c r="A32" s="61" t="s">
        <v>1</v>
      </c>
      <c r="B32" s="91">
        <f>((B27-(B33*B26))/B25)</f>
        <v>0</v>
      </c>
      <c r="C32" s="89">
        <f t="shared" ref="C32:H32" si="10">((C27-(C33*C26))/C25)</f>
        <v>0</v>
      </c>
      <c r="D32" s="89">
        <f t="shared" si="10"/>
        <v>0</v>
      </c>
      <c r="E32" s="89">
        <f t="shared" si="10"/>
        <v>0</v>
      </c>
      <c r="F32" s="89">
        <f t="shared" si="10"/>
        <v>0</v>
      </c>
      <c r="G32" s="92">
        <f t="shared" si="10"/>
        <v>0</v>
      </c>
      <c r="H32" s="89">
        <f t="shared" si="10"/>
        <v>0</v>
      </c>
      <c r="I32" s="89">
        <f t="shared" ref="I32:M32" si="11">((I27-(I33*I26))/I25)</f>
        <v>0</v>
      </c>
      <c r="J32" s="89">
        <f t="shared" si="11"/>
        <v>0</v>
      </c>
      <c r="K32" s="89">
        <f t="shared" si="11"/>
        <v>0</v>
      </c>
      <c r="L32" s="89">
        <f t="shared" si="11"/>
        <v>0</v>
      </c>
      <c r="M32" s="132">
        <f t="shared" si="11"/>
        <v>0</v>
      </c>
      <c r="N32" s="2"/>
    </row>
    <row r="33" spans="1:14" ht="16.5" customHeight="1" thickBot="1" x14ac:dyDescent="0.3">
      <c r="A33" s="62" t="s">
        <v>2</v>
      </c>
      <c r="B33" s="93">
        <f t="shared" ref="B33:H33" si="12">((B25*(B29))-(B26*B27))/((B25*B28)-(B30))</f>
        <v>0</v>
      </c>
      <c r="C33" s="90">
        <f t="shared" si="12"/>
        <v>0</v>
      </c>
      <c r="D33" s="90">
        <f t="shared" si="12"/>
        <v>0</v>
      </c>
      <c r="E33" s="90">
        <f t="shared" si="12"/>
        <v>0</v>
      </c>
      <c r="F33" s="90">
        <f t="shared" si="12"/>
        <v>0</v>
      </c>
      <c r="G33" s="94">
        <f t="shared" si="12"/>
        <v>0</v>
      </c>
      <c r="H33" s="133">
        <f t="shared" si="12"/>
        <v>0</v>
      </c>
      <c r="I33" s="133">
        <f t="shared" ref="I33:M33" si="13">((I25*(I29))-(I26*I27))/((I25*I28)-(I30))</f>
        <v>0</v>
      </c>
      <c r="J33" s="133">
        <f t="shared" si="13"/>
        <v>0</v>
      </c>
      <c r="K33" s="133">
        <f t="shared" si="13"/>
        <v>0</v>
      </c>
      <c r="L33" s="133">
        <f t="shared" si="13"/>
        <v>0</v>
      </c>
      <c r="M33" s="118">
        <f t="shared" si="13"/>
        <v>0</v>
      </c>
      <c r="N33" s="2"/>
    </row>
    <row r="34" spans="1:14" ht="15.75" customHeight="1" x14ac:dyDescent="0.3">
      <c r="A34" s="2"/>
      <c r="B34" s="2"/>
      <c r="C34" s="2"/>
      <c r="D34" s="2"/>
      <c r="E34" s="2"/>
      <c r="F34" s="2"/>
      <c r="G34" s="2"/>
      <c r="H34" s="2"/>
      <c r="I34" s="6"/>
      <c r="J34" s="7"/>
      <c r="K34" s="2"/>
      <c r="L34" s="2"/>
      <c r="M34" s="2"/>
      <c r="N34" s="2"/>
    </row>
    <row r="35" spans="1:14" ht="17.25" x14ac:dyDescent="0.3">
      <c r="A35" s="2"/>
      <c r="B35" s="2"/>
      <c r="C35" s="2"/>
      <c r="D35" s="2"/>
      <c r="E35" s="2"/>
      <c r="F35" s="2"/>
      <c r="G35" s="2"/>
      <c r="H35" s="2"/>
      <c r="I35" s="6"/>
      <c r="J35" s="7"/>
      <c r="K35" s="2"/>
      <c r="L35" s="2"/>
      <c r="M35" s="2"/>
      <c r="N35" s="2"/>
    </row>
    <row r="36" spans="1:14" ht="15.75" thickBot="1" x14ac:dyDescent="0.3">
      <c r="A36" s="75"/>
      <c r="B36" s="76"/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2"/>
    </row>
    <row r="37" spans="1:14" x14ac:dyDescent="0.25">
      <c r="A37" s="134"/>
      <c r="B37" s="135"/>
      <c r="C37" s="135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2"/>
    </row>
    <row r="38" spans="1:14" ht="17.25" x14ac:dyDescent="0.3">
      <c r="A38" s="2"/>
      <c r="B38" s="2"/>
      <c r="C38" s="2"/>
      <c r="D38" s="2"/>
      <c r="E38" s="2"/>
      <c r="F38" s="2"/>
      <c r="G38" s="2"/>
      <c r="H38" s="2"/>
      <c r="I38" s="6"/>
      <c r="J38" s="7"/>
      <c r="K38" s="2"/>
      <c r="L38" s="2"/>
      <c r="M38" s="2"/>
      <c r="N38" s="2"/>
    </row>
    <row r="39" spans="1:14" ht="18.75" x14ac:dyDescent="0.3">
      <c r="A39" s="2"/>
      <c r="B39" s="2"/>
      <c r="C39" s="2"/>
      <c r="D39" s="2"/>
      <c r="E39" s="2"/>
      <c r="F39" s="2"/>
      <c r="G39" s="2"/>
      <c r="H39" s="85" t="s">
        <v>5</v>
      </c>
      <c r="I39" s="86"/>
      <c r="J39" s="87"/>
      <c r="K39" s="87"/>
      <c r="L39" s="87"/>
      <c r="M39" s="88"/>
      <c r="N39" s="2"/>
    </row>
    <row r="40" spans="1:14" ht="23.25" x14ac:dyDescent="0.35">
      <c r="A40" s="74" t="s">
        <v>45</v>
      </c>
      <c r="B40" s="2"/>
      <c r="C40" s="2"/>
      <c r="D40" s="2"/>
      <c r="E40" s="2"/>
      <c r="F40" s="2"/>
      <c r="G40" s="2"/>
      <c r="H40" s="24"/>
      <c r="I40" s="25"/>
      <c r="J40" s="26"/>
      <c r="K40" s="26"/>
      <c r="L40" s="26"/>
      <c r="M40" s="26"/>
      <c r="N40" s="2"/>
    </row>
    <row r="41" spans="1:14" ht="17.25" x14ac:dyDescent="0.3">
      <c r="A41" s="1" t="s">
        <v>17</v>
      </c>
      <c r="B41" s="2"/>
      <c r="C41" s="2"/>
      <c r="D41" s="2"/>
      <c r="E41" s="2"/>
      <c r="F41" s="2"/>
      <c r="G41" s="2"/>
      <c r="H41" s="125"/>
      <c r="I41" s="25"/>
      <c r="J41" s="26"/>
      <c r="K41" s="26"/>
      <c r="L41" s="26"/>
      <c r="M41" s="26"/>
      <c r="N41" s="2"/>
    </row>
    <row r="42" spans="1:14" ht="15.75" thickBo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.75" thickBot="1" x14ac:dyDescent="0.3">
      <c r="A43" s="78" t="s">
        <v>0</v>
      </c>
      <c r="B43" s="79" t="s">
        <v>32</v>
      </c>
      <c r="C43" s="79" t="s">
        <v>33</v>
      </c>
      <c r="D43" s="79" t="s">
        <v>34</v>
      </c>
      <c r="E43" s="79" t="s">
        <v>35</v>
      </c>
      <c r="F43" s="79" t="s">
        <v>36</v>
      </c>
      <c r="G43" s="79" t="s">
        <v>37</v>
      </c>
      <c r="H43" s="79" t="s">
        <v>38</v>
      </c>
      <c r="I43" s="79" t="s">
        <v>39</v>
      </c>
      <c r="J43" s="79" t="s">
        <v>40</v>
      </c>
      <c r="K43" s="79" t="s">
        <v>41</v>
      </c>
      <c r="L43" s="79" t="s">
        <v>42</v>
      </c>
      <c r="M43" s="119" t="s">
        <v>43</v>
      </c>
      <c r="N43" s="2"/>
    </row>
    <row r="44" spans="1:14" x14ac:dyDescent="0.25">
      <c r="A44" s="49">
        <v>45047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109">
        <v>0</v>
      </c>
      <c r="N44" s="2"/>
    </row>
    <row r="45" spans="1:14" x14ac:dyDescent="0.25">
      <c r="A45" s="50">
        <v>45078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110">
        <v>0</v>
      </c>
      <c r="N45" s="2"/>
    </row>
    <row r="46" spans="1:14" ht="15.75" thickBot="1" x14ac:dyDescent="0.3">
      <c r="A46" s="51">
        <v>45108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111">
        <v>0</v>
      </c>
      <c r="N46" s="2"/>
    </row>
    <row r="47" spans="1:14" ht="15.75" thickBot="1" x14ac:dyDescent="0.3">
      <c r="A47" s="41" t="s">
        <v>7</v>
      </c>
      <c r="B47" s="72">
        <f t="shared" ref="B47:F47" si="14">B56+(B57*4)</f>
        <v>0</v>
      </c>
      <c r="C47" s="73">
        <f t="shared" si="14"/>
        <v>0</v>
      </c>
      <c r="D47" s="73">
        <f t="shared" si="14"/>
        <v>0</v>
      </c>
      <c r="E47" s="73">
        <f t="shared" si="14"/>
        <v>0</v>
      </c>
      <c r="F47" s="127">
        <f t="shared" si="14"/>
        <v>0</v>
      </c>
      <c r="G47" s="128">
        <f t="shared" ref="G47:M47" si="15">G56+(G57*4)</f>
        <v>0</v>
      </c>
      <c r="H47" s="128">
        <f t="shared" si="15"/>
        <v>0</v>
      </c>
      <c r="I47" s="128">
        <f t="shared" si="15"/>
        <v>0</v>
      </c>
      <c r="J47" s="128">
        <f t="shared" si="15"/>
        <v>0</v>
      </c>
      <c r="K47" s="128">
        <f t="shared" si="15"/>
        <v>0</v>
      </c>
      <c r="L47" s="128">
        <f t="shared" si="15"/>
        <v>0</v>
      </c>
      <c r="M47" s="129">
        <f t="shared" si="15"/>
        <v>0</v>
      </c>
      <c r="N47" s="2"/>
    </row>
    <row r="48" spans="1:14" ht="15.75" thickBot="1" x14ac:dyDescent="0.3">
      <c r="A48" s="3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"/>
    </row>
    <row r="49" spans="1:14" x14ac:dyDescent="0.25">
      <c r="A49" s="56" t="s">
        <v>8</v>
      </c>
      <c r="B49" s="52">
        <v>3</v>
      </c>
      <c r="C49" s="45">
        <v>3</v>
      </c>
      <c r="D49" s="45">
        <v>3</v>
      </c>
      <c r="E49" s="45">
        <v>3</v>
      </c>
      <c r="F49" s="45">
        <v>3</v>
      </c>
      <c r="G49" s="45">
        <v>4</v>
      </c>
      <c r="H49" s="45">
        <v>5</v>
      </c>
      <c r="I49" s="45">
        <v>6</v>
      </c>
      <c r="J49" s="45">
        <v>7</v>
      </c>
      <c r="K49" s="45">
        <v>8</v>
      </c>
      <c r="L49" s="45">
        <v>9</v>
      </c>
      <c r="M49" s="130">
        <v>10</v>
      </c>
      <c r="N49" s="2"/>
    </row>
    <row r="50" spans="1:14" x14ac:dyDescent="0.25">
      <c r="A50" s="57" t="s">
        <v>9</v>
      </c>
      <c r="B50" s="53">
        <f>1+2+3</f>
        <v>6</v>
      </c>
      <c r="C50" s="46">
        <f t="shared" ref="C50:M50" si="16">1+2+3</f>
        <v>6</v>
      </c>
      <c r="D50" s="46">
        <f t="shared" si="16"/>
        <v>6</v>
      </c>
      <c r="E50" s="46">
        <f t="shared" si="16"/>
        <v>6</v>
      </c>
      <c r="F50" s="46">
        <f t="shared" si="16"/>
        <v>6</v>
      </c>
      <c r="G50" s="46">
        <f t="shared" si="16"/>
        <v>6</v>
      </c>
      <c r="H50" s="46">
        <f t="shared" si="16"/>
        <v>6</v>
      </c>
      <c r="I50" s="46">
        <f t="shared" si="16"/>
        <v>6</v>
      </c>
      <c r="J50" s="46">
        <f t="shared" si="16"/>
        <v>6</v>
      </c>
      <c r="K50" s="46">
        <f t="shared" si="16"/>
        <v>6</v>
      </c>
      <c r="L50" s="46">
        <f t="shared" si="16"/>
        <v>6</v>
      </c>
      <c r="M50" s="114">
        <f t="shared" si="16"/>
        <v>6</v>
      </c>
      <c r="N50" s="2"/>
    </row>
    <row r="51" spans="1:14" x14ac:dyDescent="0.25">
      <c r="A51" s="58" t="s">
        <v>25</v>
      </c>
      <c r="B51" s="54">
        <f t="shared" ref="B51:F51" si="17">SUM(B44:B46)</f>
        <v>0</v>
      </c>
      <c r="C51" s="47">
        <f t="shared" si="17"/>
        <v>0</v>
      </c>
      <c r="D51" s="47">
        <f t="shared" si="17"/>
        <v>0</v>
      </c>
      <c r="E51" s="47">
        <f t="shared" si="17"/>
        <v>0</v>
      </c>
      <c r="F51" s="47">
        <f t="shared" si="17"/>
        <v>0</v>
      </c>
      <c r="G51" s="47">
        <f t="shared" ref="G51:M51" si="18">SUM(G44:G46)</f>
        <v>0</v>
      </c>
      <c r="H51" s="47">
        <f t="shared" si="18"/>
        <v>0</v>
      </c>
      <c r="I51" s="47">
        <f t="shared" si="18"/>
        <v>0</v>
      </c>
      <c r="J51" s="47">
        <f t="shared" si="18"/>
        <v>0</v>
      </c>
      <c r="K51" s="47">
        <f t="shared" si="18"/>
        <v>0</v>
      </c>
      <c r="L51" s="47">
        <f t="shared" si="18"/>
        <v>0</v>
      </c>
      <c r="M51" s="115">
        <f t="shared" si="18"/>
        <v>0</v>
      </c>
      <c r="N51" s="2"/>
    </row>
    <row r="52" spans="1:14" x14ac:dyDescent="0.25">
      <c r="A52" s="59" t="s">
        <v>12</v>
      </c>
      <c r="B52" s="54">
        <f>(1*1)+(2*2)+(3*3)</f>
        <v>14</v>
      </c>
      <c r="C52" s="47">
        <f t="shared" ref="C52:M52" si="19">(1*1)+(2*2)+(3*3)</f>
        <v>14</v>
      </c>
      <c r="D52" s="47">
        <f t="shared" si="19"/>
        <v>14</v>
      </c>
      <c r="E52" s="47">
        <f t="shared" si="19"/>
        <v>14</v>
      </c>
      <c r="F52" s="47">
        <f t="shared" si="19"/>
        <v>14</v>
      </c>
      <c r="G52" s="47">
        <f t="shared" si="19"/>
        <v>14</v>
      </c>
      <c r="H52" s="47">
        <f t="shared" si="19"/>
        <v>14</v>
      </c>
      <c r="I52" s="47">
        <f t="shared" si="19"/>
        <v>14</v>
      </c>
      <c r="J52" s="47">
        <f t="shared" si="19"/>
        <v>14</v>
      </c>
      <c r="K52" s="47">
        <f t="shared" si="19"/>
        <v>14</v>
      </c>
      <c r="L52" s="47">
        <f t="shared" si="19"/>
        <v>14</v>
      </c>
      <c r="M52" s="115">
        <f t="shared" si="19"/>
        <v>14</v>
      </c>
      <c r="N52" s="2"/>
    </row>
    <row r="53" spans="1:14" x14ac:dyDescent="0.25">
      <c r="A53" s="57" t="s">
        <v>10</v>
      </c>
      <c r="B53" s="53">
        <f t="shared" ref="B53:F53" si="20">(1*B44)+(2*B45)+(3*B46)</f>
        <v>0</v>
      </c>
      <c r="C53" s="46">
        <f t="shared" si="20"/>
        <v>0</v>
      </c>
      <c r="D53" s="46">
        <f t="shared" si="20"/>
        <v>0</v>
      </c>
      <c r="E53" s="46">
        <f t="shared" si="20"/>
        <v>0</v>
      </c>
      <c r="F53" s="46">
        <f t="shared" si="20"/>
        <v>0</v>
      </c>
      <c r="G53" s="46">
        <f t="shared" ref="G53:M53" si="21">(1*G44)+(2*G45)+(3*G46)</f>
        <v>0</v>
      </c>
      <c r="H53" s="46">
        <f t="shared" si="21"/>
        <v>0</v>
      </c>
      <c r="I53" s="46">
        <f t="shared" si="21"/>
        <v>0</v>
      </c>
      <c r="J53" s="46">
        <f t="shared" si="21"/>
        <v>0</v>
      </c>
      <c r="K53" s="46">
        <f t="shared" si="21"/>
        <v>0</v>
      </c>
      <c r="L53" s="46">
        <f t="shared" si="21"/>
        <v>0</v>
      </c>
      <c r="M53" s="114">
        <f t="shared" si="21"/>
        <v>0</v>
      </c>
      <c r="N53" s="2"/>
    </row>
    <row r="54" spans="1:14" ht="15.75" thickBot="1" x14ac:dyDescent="0.3">
      <c r="A54" s="60" t="s">
        <v>11</v>
      </c>
      <c r="B54" s="55">
        <f>B50*B50</f>
        <v>36</v>
      </c>
      <c r="C54" s="48">
        <f t="shared" ref="C54:F54" si="22">C50*C50</f>
        <v>36</v>
      </c>
      <c r="D54" s="48">
        <f t="shared" si="22"/>
        <v>36</v>
      </c>
      <c r="E54" s="48">
        <f t="shared" si="22"/>
        <v>36</v>
      </c>
      <c r="F54" s="131">
        <f t="shared" si="22"/>
        <v>36</v>
      </c>
      <c r="G54" s="131">
        <f t="shared" ref="G54:M54" si="23">G50*G50</f>
        <v>36</v>
      </c>
      <c r="H54" s="131">
        <f t="shared" si="23"/>
        <v>36</v>
      </c>
      <c r="I54" s="131">
        <f t="shared" si="23"/>
        <v>36</v>
      </c>
      <c r="J54" s="131">
        <f t="shared" si="23"/>
        <v>36</v>
      </c>
      <c r="K54" s="131">
        <f t="shared" si="23"/>
        <v>36</v>
      </c>
      <c r="L54" s="131">
        <f t="shared" si="23"/>
        <v>36</v>
      </c>
      <c r="M54" s="116">
        <f t="shared" si="23"/>
        <v>36</v>
      </c>
      <c r="N54" s="2"/>
    </row>
    <row r="55" spans="1:14" ht="15.75" thickBot="1" x14ac:dyDescent="0.3">
      <c r="A55" s="3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"/>
    </row>
    <row r="56" spans="1:14" x14ac:dyDescent="0.25">
      <c r="A56" s="61" t="s">
        <v>1</v>
      </c>
      <c r="B56" s="91">
        <f t="shared" ref="B56:F56" si="24">((B51-(B57*B50))/B49)</f>
        <v>0</v>
      </c>
      <c r="C56" s="89">
        <f t="shared" si="24"/>
        <v>0</v>
      </c>
      <c r="D56" s="89">
        <f t="shared" si="24"/>
        <v>0</v>
      </c>
      <c r="E56" s="89">
        <f t="shared" si="24"/>
        <v>0</v>
      </c>
      <c r="F56" s="89">
        <f t="shared" si="24"/>
        <v>0</v>
      </c>
      <c r="G56" s="89">
        <f t="shared" ref="G56:M56" si="25">((G51-(G57*G50))/G49)</f>
        <v>0</v>
      </c>
      <c r="H56" s="89">
        <f t="shared" si="25"/>
        <v>0</v>
      </c>
      <c r="I56" s="89">
        <f t="shared" si="25"/>
        <v>0</v>
      </c>
      <c r="J56" s="89">
        <f t="shared" si="25"/>
        <v>0</v>
      </c>
      <c r="K56" s="89">
        <f t="shared" si="25"/>
        <v>0</v>
      </c>
      <c r="L56" s="89">
        <f t="shared" si="25"/>
        <v>0</v>
      </c>
      <c r="M56" s="132">
        <f t="shared" si="25"/>
        <v>0</v>
      </c>
      <c r="N56" s="2"/>
    </row>
    <row r="57" spans="1:14" ht="15.75" thickBot="1" x14ac:dyDescent="0.3">
      <c r="A57" s="62" t="s">
        <v>2</v>
      </c>
      <c r="B57" s="93">
        <f t="shared" ref="B57:F57" si="26">((B49*(B53))-(B50*B51))/((B49*B52)-(B54))</f>
        <v>0</v>
      </c>
      <c r="C57" s="90">
        <f t="shared" si="26"/>
        <v>0</v>
      </c>
      <c r="D57" s="90">
        <f t="shared" si="26"/>
        <v>0</v>
      </c>
      <c r="E57" s="90">
        <f t="shared" si="26"/>
        <v>0</v>
      </c>
      <c r="F57" s="133">
        <f t="shared" si="26"/>
        <v>0</v>
      </c>
      <c r="G57" s="133">
        <f t="shared" ref="G57:M57" si="27">((G49*(G53))-(G50*G51))/((G49*G52)-(G54))</f>
        <v>0</v>
      </c>
      <c r="H57" s="133">
        <f t="shared" si="27"/>
        <v>0</v>
      </c>
      <c r="I57" s="133">
        <f t="shared" si="27"/>
        <v>0</v>
      </c>
      <c r="J57" s="133">
        <f t="shared" si="27"/>
        <v>0</v>
      </c>
      <c r="K57" s="133">
        <f t="shared" si="27"/>
        <v>0</v>
      </c>
      <c r="L57" s="133">
        <f t="shared" si="27"/>
        <v>0</v>
      </c>
      <c r="M57" s="118">
        <f t="shared" si="27"/>
        <v>0</v>
      </c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5.75" thickBot="1" x14ac:dyDescent="0.3">
      <c r="A61" s="75"/>
      <c r="B61" s="76"/>
      <c r="C61" s="76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2"/>
    </row>
    <row r="62" spans="1:14" ht="17.25" x14ac:dyDescent="0.3">
      <c r="A62" s="2"/>
      <c r="B62" s="2"/>
      <c r="C62" s="2"/>
      <c r="D62" s="2"/>
      <c r="E62" s="2"/>
      <c r="F62" s="2"/>
      <c r="G62" s="2"/>
      <c r="H62" s="2"/>
      <c r="I62" s="6"/>
      <c r="J62" s="7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5.75" thickBo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30.75" thickBot="1" x14ac:dyDescent="0.4">
      <c r="A65" s="74" t="s">
        <v>26</v>
      </c>
      <c r="B65" s="2"/>
      <c r="C65" s="2"/>
      <c r="D65" s="2"/>
      <c r="E65" s="2"/>
      <c r="F65" s="99" t="s">
        <v>29</v>
      </c>
      <c r="G65" s="102">
        <v>0.115</v>
      </c>
      <c r="H65" s="9"/>
      <c r="I65" s="9"/>
      <c r="J65" s="2"/>
      <c r="K65" s="2"/>
      <c r="L65" s="2"/>
      <c r="M65" s="2"/>
      <c r="N65" s="2"/>
    </row>
    <row r="66" spans="1:14" x14ac:dyDescent="0.25">
      <c r="A66" s="1" t="s">
        <v>31</v>
      </c>
      <c r="B66" s="2"/>
      <c r="C66" s="2"/>
      <c r="D66" s="2"/>
      <c r="E66" s="2"/>
      <c r="F66" s="2"/>
      <c r="G66" s="2"/>
      <c r="H66" s="9"/>
      <c r="I66" s="9"/>
      <c r="J66" s="2"/>
      <c r="K66" s="2"/>
      <c r="L66" s="2"/>
      <c r="M66" s="2"/>
      <c r="N66" s="2"/>
    </row>
    <row r="67" spans="1:14" ht="15.75" thickBot="1" x14ac:dyDescent="0.3">
      <c r="A67" s="2"/>
      <c r="B67" s="2"/>
      <c r="C67" s="2"/>
      <c r="D67" s="2"/>
      <c r="E67" s="2"/>
      <c r="F67" s="2"/>
      <c r="G67" s="2"/>
      <c r="H67" s="9"/>
      <c r="I67" s="9"/>
      <c r="J67" s="2"/>
      <c r="K67" s="2"/>
      <c r="L67" s="2"/>
      <c r="M67" s="2"/>
      <c r="N67" s="2"/>
    </row>
    <row r="68" spans="1:14" ht="15.75" thickBot="1" x14ac:dyDescent="0.3">
      <c r="A68" s="103"/>
      <c r="B68" s="104" t="s">
        <v>32</v>
      </c>
      <c r="C68" s="104" t="s">
        <v>33</v>
      </c>
      <c r="D68" s="104" t="s">
        <v>34</v>
      </c>
      <c r="E68" s="104" t="s">
        <v>35</v>
      </c>
      <c r="F68" s="104" t="s">
        <v>36</v>
      </c>
      <c r="G68" s="104" t="s">
        <v>37</v>
      </c>
      <c r="H68" s="104" t="s">
        <v>38</v>
      </c>
      <c r="I68" s="104" t="s">
        <v>39</v>
      </c>
      <c r="J68" s="104" t="s">
        <v>40</v>
      </c>
      <c r="K68" s="104" t="s">
        <v>41</v>
      </c>
      <c r="L68" s="137" t="s">
        <v>42</v>
      </c>
      <c r="M68" s="138" t="s">
        <v>43</v>
      </c>
      <c r="N68" s="2"/>
    </row>
    <row r="69" spans="1:14" ht="33.75" customHeight="1" thickBot="1" x14ac:dyDescent="0.3">
      <c r="A69" s="96" t="s">
        <v>27</v>
      </c>
      <c r="B69" s="100">
        <v>0</v>
      </c>
      <c r="C69" s="100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36">
        <v>0</v>
      </c>
      <c r="N69" s="2"/>
    </row>
    <row r="70" spans="1:14" ht="30" customHeight="1" thickBot="1" x14ac:dyDescent="0.3">
      <c r="A70" s="41" t="s">
        <v>28</v>
      </c>
      <c r="B70" s="72">
        <f>B69+(B69*$G$65)</f>
        <v>0</v>
      </c>
      <c r="C70" s="72">
        <f>C69+(C69*$G$65)</f>
        <v>0</v>
      </c>
      <c r="D70" s="72">
        <f>D69+(D69*$G$65)</f>
        <v>0</v>
      </c>
      <c r="E70" s="72">
        <f>E69+(E69*$G$65)</f>
        <v>0</v>
      </c>
      <c r="F70" s="107">
        <f>F69+(F69*$G$65)</f>
        <v>0</v>
      </c>
      <c r="G70" s="107">
        <f t="shared" ref="G70:M70" si="28">G69+(G69*$G$65)</f>
        <v>0</v>
      </c>
      <c r="H70" s="107">
        <f t="shared" si="28"/>
        <v>0</v>
      </c>
      <c r="I70" s="107">
        <f t="shared" si="28"/>
        <v>0</v>
      </c>
      <c r="J70" s="107">
        <f t="shared" si="28"/>
        <v>0</v>
      </c>
      <c r="K70" s="107">
        <f t="shared" si="28"/>
        <v>0</v>
      </c>
      <c r="L70" s="107">
        <f t="shared" si="28"/>
        <v>0</v>
      </c>
      <c r="M70" s="107">
        <f t="shared" si="28"/>
        <v>0</v>
      </c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</sheetData>
  <phoneticPr fontId="26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F 1 4 1 7 D 0 D - 9 7 3 C - 4 E 4 9 - A 0 F 5 - 6 E 3 1 7 3 5 3 8 9 D 1 } "   T o u r I d = " 3 7 4 c a 5 5 6 - 3 9 c a - 4 5 f 6 - 8 3 f b - 6 0 6 3 2 3 9 e 8 5 a 9 "   X m l V e r = " 5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f 8 0 2 4 c 1 - 8 5 c e - 4 0 8 8 - 8 b b 7 - 3 6 2 7 4 0 2 9 e b 7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 2 2 . 0 6 3 1 6 0 6 7 5 6 8 0 3 1 9 < / L a t i t u d e > < L o n g i t u d e > - 1 0 0 . 3 9 4 7 4 5 5 9 1 6 3 3 3 7 < / L o n g i t u d e > < R o t a t i o n > 0 < / R o t a t i o n > < P i v o t A n g l e > - 0 . 1 0 9 8 3 9 3 9 2 7 5 9 5 3 6 9 1 < / P i v o t A n g l e > < D i s t a n c e > 0 . 7 0 6 5 7 2 7 4 5 6 2 9 2 7 8 6 3 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 G u i d = " 0 6 5 f 2 9 2 b - e 5 7 7 - 4 c 6 1 - a c d d - 8 7 4 e 1 6 7 2 0 6 7 9 "   R e v = " 2 "   R e v G u i d = " 8 b 8 0 e 2 3 0 - d 0 b 5 - 4 9 4 f - b 3 1 4 - f 0 2 a b 6 b c 6 a 9 9 " 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 / & g t ; & l t ; / G e o C o l u m n & g t ; & l t ; / G e o C o l u m n s & g t ; & l t ; A d m i n D i s t r i c t 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1 c y 2 7 b S B b 9 F U F A l q H q / Q h s B o q S j j 2 w 4 y R 2 g u 7 s G I l x O C O L D T 0 S I 3 / T y 1 7 M a p a z m I U / a H 5 h T k k i a d O l i c g J S Q e Y R i O O I 8 l V v v f W u f e e e 4 r / / u e / D p 5 e X 0 1 7 X + L 5 I k l n h 3 0 a k H 4 v n o 3 T S T K 7 P O y v l p 8 e m / 7 T 8 O A Z v j 2 J l i f p b B S N P 8 c 9 f G i 2 e H K 9 m B z 2 P y + X v z 8 Z D L 5 + / R p 8 5 U E 6 v x w w Q u j g 1 9 O T c 7 z z K u r n b 0 6 + / + b H y W y x j G b j u B 8 e H C 8 2 n 8 w / d Z W M 5 + k i / b Q M J t E y C r 4 k i 1 U 0 T b 5 F S 2 w 9 u I x T P h m 4 / e O T v b 8 d 9 p 9 G k 6 t k 9 j x Z L O f J e H l 4 m s 7 j a b r A q + + j 6 S r u f R 4 f 9 j 9 F 0 4 V b 6 W W c v o 0 X 6 X T l f t K i 9 H 1 v u o R d T K A F I 9 p o Q y n T l v d 7 U 5 j r s b U B 0 c I q J T j B H 0 T h h R j v H 2 7 W x h b x E y m W + C W d X 0 X L Z T w Z T i b z e L E I t / s 5 G N x 7 5 W D 7 l l + S e D r B b t w v M L v s X S + S J 7 N k e t h f z l d x v z e o / 0 J 4 e v b 2 Y L D 5 s d / 9 K e H p z Z / X y T g t P j A o 7 W 9 w x 3 x e 6 9 l A G 2 l h P C k I 4 Z a o w n x K G a J g U E a Z s R 7 j s W 6 M V / j n r p 3 C 0 x e / F q b 4 j m t + h O 0 Y C 4 y i A v 9 p z p T K L E c J C x S x j B M i q I R N 6 U 9 g u w / D U b u 2 U 4 H S R D G p D A 6 n l M R s 4 4 4 S j V f c S 9 Y Y Z i i T P 4 H 1 R k f H R + 2 a j w Q u u p i U V i L U t M 5 Q j x I a 4 N / x L 4 x R H F 7 1 U x z c 4 1 G T 5 r u L g o D t w T r P 4 O u x P y G 9 X M X z e T x P 6 2 Y k R D C g 0 8 A z 5 h Y u I C F Z + E Q o S g 2 + V E h I 2 X 4 6 y U g v 3 5 6 1 G 9 o q k A o Z S W i G 4 G Z U Z M g A + y G u O U W e J 0 Q a w O 2 9 d O 7 N S C 1 Y L y z W K O W k i + H p 6 / N 2 7 W c C K Q y z 0 m r k J a Q n A O i 6 I H L I K o x i X E m A g 5 L e g u j h W b B 9 b D U B J 8 Z K p H b F B G F c 5 A Y k A d d G K K 6 F p F T T v b G 1 C I / G S s r d I T g 6 G z a J r n d K z K w i B 8 g R Z z l r J J c 0 q 4 y U D g j n H C 8 Q X a W m 7 N R 8 x 4 v o Y z y N 9 j / D r 5 E 9 l m n v b a X K v H K O e r N K Z m j H o k e M v E 1 r Z y o b K N Q J j G u K T L W J 6 D V W G B N Q j k I 2 q y I M Q P g e 2 n q b p 2 x f P e y q k 3 z 1 p t 0 G i h E 0 A W g + U W o R R i T 6 0 C 1 a w I S K U 0 U 0 k X J n / + m F 2 5 Z M G N 5 d p 5 S 4 f n v X Z E N Q O d x x q D 5 O o 7 o F G a g A o o i S H N 2 G B C x l i G 5 1 Y A k h F n i E T o 6 j 3 d g 3 z D f 7 6 S T A X 7 9 7 s T 8 Y / R i K g A i O G G e G K 0 t R u G 4 j 3 A I k r C V c K h Q Z v E K n 1 r j x w m y F U l A 3 a 7 r K Q T 1 K V p N o A g S f x P j j 9 N G I P x p a x + j U j 3 O m l e F M G r L B n M x T F n B u B R f G 1 Y M 7 X O W F 8 8 0 W e 5 O 4 l 0 d S Y y X M T h 4 t H J 2 2 y + x Q G w h Q O g j 5 d a H s O I i M U 6 Q c Z C M Q 3 y L 0 2 f 4 V Y J t 2 D D 2 L l Q 5 C s w a t f B D O o u t o X B v d V W B R q 3 M u K N k g U e Y t B S 8 C 3 a m R c B e h 0 t c y e q N + s 5 9 O 0 P 1 s 2 H K o o y Z X 1 G j w b c p a T X R h P M 2 E t I J S x S h S p K 8 C 9 J Y v G + M 5 y P j L 6 u a P e f y t Q T u G n s V K o d 6 s Q S u H + n k 0 A 9 a f r J I F v r x O l + l i D f v P a 0 I + O G g J 6 l 4 p b o S B F 2 0 G V e i / Q A Q q 9 K n o w N b H Y t / S B j v s u f 3 1 1 r u 7 + X u D 7 t u N + O c n r 1 s t c m B H i k Y V N S C X o E 0 U L w h V E o B J Q X M E w h U 5 V P r G S N 5 z 0 K I d w / t r l U 5 B s / a s f A q e R X 9 1 n e s I Q 8 J P 6 X y W u G / O V / O 6 h 0 A G w C d h u W Y G 5 M y t Q 0 C Z Q z e 2 7 W 6 N 9 g 0 T v B n A b b B X b K + H z X V y D p 6 N m m Q P / 3 e / 1 f Q Y J 4 A t S 5 B d F M X w k Z M c t q g M K F K O R q G q t f Q P z / b x W E f e e t U q a n E d M I A / 7 F e M G j d c L y p Y Q B b G 4 U S C M x f e 7 O 0 1 Y x H z n V h w N N z f g C + g R 5 i k i 9 6 7 W Y I v x e e + N w W v H P W j z 8 n n V Y T / a 0 Y 7 M 8 F 6 H I R + Q T v i P e 8 n U L A G Q l m C 5 M K M e 4 u P U f a 7 K d t S N 1 5 q f d 7 p y D R w D w x 8 A 1 Q e t / A C F i S A f Y J R B 8 N L m n n K H G 9 6 z p 3 a o A X D W 4 u U E n L D Y 4 3 K M f 5 D 2 A d U m k A i Y L d V 0 s A T W d O M C T 8 G J 2 t 5 j m s z P C 7 y B n m X l E P b Y p L / U w 6 3 h F P V 1 T m V 4 x 0 n M / o 9 q i 0 6 A 2 4 b M M l g 1 S x Y Z Z q 3 C 5 Y F a B + Q d C 0 U V W A c v P I V b 7 B v N 9 Q g G u 3 u t g B G D 6 r M / A A 2 a B m P a 7 u H 8 Q D 5 F J 4 p a Q L X 0 i w F b h T T g D U l t D c j l O + o E / + 0 r s 5 i g d Y g f V C h E 6 l d I b n F c m d A q T k i X C h / N + X N t W 1 Y L 7 y 1 S C n X N m u + y t D z 2 w r R v W Z 9 6 K x u R U k g e o W U S E v M X z g j H I O r b H A L W h q U E D F o C h D + P r r C i z / r X d 3 8 M e s k w B / Y t P F 9 P I / G 8 9 W 3 m t 5 B L u c W A K R B v g m X B / K J G d I G 2 G h H 1 j n N X o W 2 L N u R o 1 W P L 2 f R O E n d X 6 d R 7 2 Q a f Y k 7 c d r 7 F + 2 O 2 m F W 6 N f B 8 0 P f B N k j z b l O q z D e M l D c o s 5 0 / + x O w z 2 1 g h e Y M r M 2 a L + w W K M E S 6 3 b T w Q w k o V S A Y S Y 0 d D M F 6 C h D Q f t s h W G e Y u W h 2 e / o 1 e j C i T x U T q b r O Z R o z x B d P V 7 j J s V d W E D N I E g t J j f Z q B u o T u D o E p I A + W Z k 1 V B v 3 A v v r 2 g P t r u q M H 4 / i 9 V 5 f C 0 I G U 2 s b / 7 z X m v l x 2 S 7 7 E 4 H t 2 Z h f 0 U N G e A B 6 4 h H 8 8 4 f N j P S T + s 1 H K N D v v H d w v 2 C 4 s 1 s l 9 9 + 3 X U q P 0 q l y 3 n y S y a p r U 5 M B F g v M g g w N G o W j a F y Y a q d L J U U L 2 W o a R 0 I j Q f g + M N 7 u 2 G O o n t 8 + N 2 m V 4 m A y d G g L K f I s + 5 i x F 5 R W 4 g i 4 b d o I q G s h J F h Q c b v N j d v P n C f I l S Z D d r v c q R / W o V f 0 n d V D Z 2 V f k z X r s q l 2 i O n G p d W k j / O K J 6 6 y Q n / Q f + Q P Q q m R D U 5 y J v h K 8 3 1 j u J b / 7 R T V n + 6 q R B A K / s p u H l K l q M M T K M Z 8 u 4 L n O D Q S + 0 g M K 1 s F R x i a u D + U F i L s t a J 1 2 G C z X Z u 3 O 6 u 6 9 O 4 G j 4 s k n + 5 n 6 q Z T Q w q C M p d W G N K Z 4 o 4 I g F u H u A i x p r L W w F U W B r V g z L K 5 X A q V l b V o 7 6 i + g q W k 2 T + l w l E w H D V R D 4 C 0 O m 2 1 w B 9 J u Y s y q w l O 4 + j f R L f L y 4 V O y p k 2 h v + l J N D R 9 9 B D L V l m 1 C h Q z V g r I a d 3 C d i 7 K s A a 7 N C k i v O I 4 T R u G e x L 7 D O + v d d O S a Z w 2 m D D 8 Q Y d Y E b b e 2 U B S Y X N r t m E q L H A y 9 M s F F H m F 8 S d d b F 1 1 E T Z s v z J c o Q c 8 D I y q f o 1 + e X d Y N a + C O o 2 Q w 4 w b X I B 3 A 5 J k W r 2 B k A u G H g M g W z c C + k b 3 d U C e R / f x l y / c g R Y B W H 5 Q M k q z G V d K 8 m A Q R 4 H A b N A D F P b U d s O 2 N 7 O b N F + Z L l C K 7 W e t V B u x R C j l H U v t C C Y P u B j S j A R X J 1 3 c i b p c / R A g U k A B s Q b V F B 7 A n U 7 P d k W N 1 P 0 T z 6 D L 9 h j t n X W j t m 7 0 u W N l V 5 + k s n d 9 l H d a P 2 S g 9 z c L 7 b B A G F R S e A G I h 7 c R D Q C g G t h k E U Q x Q M N 5 i S A y W O T p i X z 9 t t t O J Z 8 7 P m u Q c K j v m Y h p d o x u 7 6 5 o K z 2 3 B H Q v m l P m 4 E I p H a O A c Z W U P r h U p g 0 t z D D l C e 5 8 8 4 i 9 7 t v v p x D c X J 2 3 r 9 j F j w u 1 C o B D u y E M A J f O q E X w Q h 5 Y M 8 y f X 3 Y L p 9 4 S 2 N z 1 k D m 3 Q g G G x R i l B N G z A y t H 9 B r d 4 N x e y l l H t J 0 G 4 y 6 F S I m E L V K C Y r x Q y E U d V o 2 y 1 F r f x k c n 3 1 2 e 6 f d 3 8 6 f b U G 8 6 X c X T Z T Z Z 4 0 / Z T I U D h A y k g t 8 E I c K 3 D z 5 A c 9 x w w + 9 N 4 B X C + w 5 L e c I d m f p k g z 7 q M W 1 i 1 y e D f t W L p K D R r 2 8 o n 4 S i Z R N P 6 X Q C u o a A 1 U x j K b O 4 e Z i k Y 7 A O G k H j O D + S b V b r b 7 X Y a 9 N P u I d V R 2 z 2 A Q p 1 p O e Z + 2 w u H t 0 C e K n B s w B W 9 U 0 j g j f o R x q B Q T b u g b 9 6 S o W + 1 U r R f V L j v V l f x f Z 8 3 c P p 4 g 9 K Q O V C B X J U U z S m Q B t 0 q p x A / o Y D 3 q l W 9 l m 3 B n P k S J R u e N v s A p f v m w z j K d T h O j a 0 d K j t 2 Z T v N w 3 m H A l g a S I + E h t h 9 3 + o j / 9 0 a 6 3 n C f I m S + R o d c 3 i M B 0 I W J m I W j S K e P I C R Z 1 b 5 u m v H e B L B 5 s K l 9 7 L S Q 4 u 8 T q n Y w b F 7 m F f p A Z j h f w C 6 u t B B O 1 M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Props1.xml><?xml version="1.0" encoding="utf-8"?>
<ds:datastoreItem xmlns:ds="http://schemas.openxmlformats.org/officeDocument/2006/customXml" ds:itemID="{986FDDD0-28EC-432A-BF15-CAC44B35682F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F1417D0D-973C-4E49-A0F5-6E31735389D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05066E8-E1AE-4214-BE08-BE4AC7E1EAD4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Ejemplo</vt:lpstr>
      <vt:lpstr>Plantilla</vt:lpstr>
    </vt:vector>
  </TitlesOfParts>
  <Manager>Jorge Romero</Manager>
  <Company>www.jorgeromero.org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www.jorgeromero.org; @jorgeromeronegocios</dc:creator>
  <cp:keywords/>
  <dc:description/>
  <cp:lastModifiedBy>DELL</cp:lastModifiedBy>
  <cp:revision/>
  <dcterms:created xsi:type="dcterms:W3CDTF">2021-02-01T20:22:22Z</dcterms:created>
  <dcterms:modified xsi:type="dcterms:W3CDTF">2023-07-29T19:59:12Z</dcterms:modified>
  <cp:category/>
  <cp:contentStatus/>
</cp:coreProperties>
</file>