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Romero\Desktop\Proyectos\MI MARCA\Youtube\"/>
    </mc:Choice>
  </mc:AlternateContent>
  <bookViews>
    <workbookView xWindow="0" yWindow="0" windowWidth="20490" windowHeight="7650"/>
  </bookViews>
  <sheets>
    <sheet name="Presentacion" sheetId="2" r:id="rId1"/>
    <sheet name="Ejemplo estados financieros" sheetId="14" r:id="rId2"/>
    <sheet name="Ejemplo calculos" sheetId="11" r:id="rId3"/>
    <sheet name="Estados financieros" sheetId="15" r:id="rId4"/>
    <sheet name="Calculos financieros" sheetId="16" r:id="rId5"/>
  </sheets>
  <definedNames>
    <definedName name="_xlnm._FilterDatabase" localSheetId="2" hidden="1">'Ejemplo calculos'!$A$1:$E$745</definedName>
    <definedName name="_xlnm.Extract" localSheetId="4">'Calculos financieros'!#REF!</definedName>
    <definedName name="_xlnm.Extract" localSheetId="2">'Ejemplo calculos'!#REF!</definedName>
  </definedNames>
  <calcPr calcId="162913"/>
</workbook>
</file>

<file path=xl/calcChain.xml><?xml version="1.0" encoding="utf-8"?>
<calcChain xmlns="http://schemas.openxmlformats.org/spreadsheetml/2006/main">
  <c r="C91" i="16" l="1"/>
  <c r="D91" i="16"/>
  <c r="E91" i="16"/>
  <c r="F91" i="16"/>
  <c r="G91" i="16"/>
  <c r="H91" i="16"/>
  <c r="I91" i="16"/>
  <c r="J91" i="16"/>
  <c r="K91" i="16"/>
  <c r="L91" i="16"/>
  <c r="M91" i="16"/>
  <c r="N91" i="16"/>
  <c r="O91" i="16"/>
  <c r="P91" i="16"/>
  <c r="Q91" i="16"/>
  <c r="R91" i="16"/>
  <c r="C92" i="16"/>
  <c r="D92" i="16"/>
  <c r="E92" i="16"/>
  <c r="F92" i="16"/>
  <c r="G92" i="16"/>
  <c r="H92" i="16"/>
  <c r="I92" i="16"/>
  <c r="J92" i="16"/>
  <c r="K92" i="16"/>
  <c r="L92" i="16"/>
  <c r="M92" i="16"/>
  <c r="N92" i="16"/>
  <c r="O92" i="16"/>
  <c r="P92" i="16"/>
  <c r="Q92" i="16"/>
  <c r="R92" i="16"/>
  <c r="B91" i="16"/>
  <c r="C74" i="16"/>
  <c r="D74" i="16"/>
  <c r="E74" i="16"/>
  <c r="F74" i="16"/>
  <c r="G74" i="16"/>
  <c r="H74" i="16"/>
  <c r="I74" i="16"/>
  <c r="J74" i="16"/>
  <c r="K74" i="16"/>
  <c r="L74" i="16"/>
  <c r="M74" i="16"/>
  <c r="N74" i="16"/>
  <c r="O74" i="16"/>
  <c r="P74" i="16"/>
  <c r="Q74" i="16"/>
  <c r="R74" i="16"/>
  <c r="Q73" i="16"/>
  <c r="R73" i="16"/>
  <c r="C73" i="16"/>
  <c r="D73" i="16"/>
  <c r="E73" i="16"/>
  <c r="F73" i="16"/>
  <c r="G73" i="16"/>
  <c r="H73" i="16"/>
  <c r="I73" i="16"/>
  <c r="J73" i="16"/>
  <c r="K73" i="16"/>
  <c r="L73" i="16"/>
  <c r="M73" i="16"/>
  <c r="N73" i="16"/>
  <c r="O73" i="16"/>
  <c r="P73" i="16"/>
  <c r="B73" i="16"/>
  <c r="C55" i="16"/>
  <c r="D55" i="16"/>
  <c r="E55" i="16"/>
  <c r="F55" i="16"/>
  <c r="G55" i="16"/>
  <c r="H55" i="16"/>
  <c r="I55" i="16"/>
  <c r="J55" i="16"/>
  <c r="K55" i="16"/>
  <c r="L55" i="16"/>
  <c r="M55" i="16"/>
  <c r="N55" i="16"/>
  <c r="O55" i="16"/>
  <c r="P55" i="16"/>
  <c r="Q55" i="16"/>
  <c r="R55" i="16"/>
  <c r="R54" i="16"/>
  <c r="C54" i="16"/>
  <c r="D54" i="16"/>
  <c r="E54" i="16"/>
  <c r="F54" i="16"/>
  <c r="G54" i="16"/>
  <c r="H54" i="16"/>
  <c r="I54" i="16"/>
  <c r="J54" i="16"/>
  <c r="K54" i="16"/>
  <c r="L54" i="16"/>
  <c r="M54" i="16"/>
  <c r="N54" i="16"/>
  <c r="O54" i="16"/>
  <c r="P54" i="16"/>
  <c r="Q54" i="16"/>
  <c r="B54" i="16"/>
  <c r="G51" i="14" l="1"/>
  <c r="F51" i="14"/>
  <c r="C27" i="16" l="1"/>
  <c r="D27" i="16"/>
  <c r="E27" i="16"/>
  <c r="F27" i="16"/>
  <c r="G27" i="16"/>
  <c r="H27" i="16"/>
  <c r="I27" i="16"/>
  <c r="J27" i="16"/>
  <c r="K27" i="16"/>
  <c r="L27" i="16"/>
  <c r="M27" i="16"/>
  <c r="N27" i="16"/>
  <c r="O27" i="16"/>
  <c r="P27" i="16"/>
  <c r="Q27" i="16"/>
  <c r="R27" i="16"/>
  <c r="C28" i="16"/>
  <c r="D28" i="16"/>
  <c r="E28" i="16"/>
  <c r="F28" i="16"/>
  <c r="G28" i="16"/>
  <c r="H28" i="16"/>
  <c r="I28" i="16"/>
  <c r="J28" i="16"/>
  <c r="K28" i="16"/>
  <c r="L28" i="16"/>
  <c r="M28" i="16"/>
  <c r="N28" i="16"/>
  <c r="O28" i="16"/>
  <c r="P28" i="16"/>
  <c r="Q28" i="16"/>
  <c r="R28" i="16"/>
  <c r="B49" i="16"/>
  <c r="B27" i="16"/>
  <c r="B74" i="16" s="1"/>
  <c r="E746" i="11"/>
  <c r="R39" i="15"/>
  <c r="S39" i="15"/>
  <c r="T39" i="15"/>
  <c r="U39" i="15"/>
  <c r="V39" i="15"/>
  <c r="W39" i="15"/>
  <c r="X39" i="15"/>
  <c r="Y39" i="15"/>
  <c r="Z39" i="15"/>
  <c r="AA39" i="15"/>
  <c r="AB39" i="15"/>
  <c r="AC39" i="15"/>
  <c r="R38" i="15"/>
  <c r="S38" i="15"/>
  <c r="T38" i="15"/>
  <c r="U38" i="15"/>
  <c r="V38" i="15"/>
  <c r="W38" i="15"/>
  <c r="X38" i="15"/>
  <c r="Y38" i="15"/>
  <c r="Z38" i="15"/>
  <c r="AA38" i="15"/>
  <c r="AB38" i="15"/>
  <c r="AC38" i="15"/>
  <c r="Q38" i="15"/>
  <c r="R22" i="15"/>
  <c r="S22" i="15"/>
  <c r="T22" i="15"/>
  <c r="U22" i="15"/>
  <c r="V22" i="15"/>
  <c r="W22" i="15"/>
  <c r="X22" i="15"/>
  <c r="Y22" i="15"/>
  <c r="Z22" i="15"/>
  <c r="AA22" i="15"/>
  <c r="AB22" i="15"/>
  <c r="AC22" i="15"/>
  <c r="R21" i="15"/>
  <c r="S21" i="15"/>
  <c r="T21" i="15"/>
  <c r="U21" i="15"/>
  <c r="V21" i="15"/>
  <c r="W21" i="15"/>
  <c r="X21" i="15"/>
  <c r="Y21" i="15"/>
  <c r="Z21" i="15"/>
  <c r="AA21" i="15"/>
  <c r="AB21" i="15"/>
  <c r="AC21" i="15"/>
  <c r="Q21" i="15"/>
  <c r="W5" i="15"/>
  <c r="X5" i="15"/>
  <c r="Y5" i="15"/>
  <c r="Z5" i="15"/>
  <c r="AA5" i="15"/>
  <c r="AB5" i="15"/>
  <c r="AC5" i="15"/>
  <c r="AA4" i="15"/>
  <c r="AB4" i="15"/>
  <c r="AC4" i="15"/>
  <c r="R4" i="15"/>
  <c r="S4" i="15"/>
  <c r="T4" i="15"/>
  <c r="U4" i="15"/>
  <c r="V4" i="15"/>
  <c r="W4" i="15"/>
  <c r="X4" i="15"/>
  <c r="Y4" i="15"/>
  <c r="Z4" i="15"/>
  <c r="Q4" i="15"/>
  <c r="H53" i="15"/>
  <c r="I53" i="15"/>
  <c r="J53" i="15"/>
  <c r="K53" i="15"/>
  <c r="L53" i="15"/>
  <c r="M53" i="15"/>
  <c r="N53" i="15"/>
  <c r="C40" i="15"/>
  <c r="D40" i="15"/>
  <c r="E40" i="15"/>
  <c r="F40" i="15"/>
  <c r="G40" i="15"/>
  <c r="H40" i="15"/>
  <c r="I40" i="15"/>
  <c r="J40" i="15"/>
  <c r="K40" i="15"/>
  <c r="L40" i="15"/>
  <c r="M40" i="15"/>
  <c r="N40" i="15"/>
  <c r="B40" i="15"/>
  <c r="Q5" i="15"/>
  <c r="C23" i="15"/>
  <c r="D23" i="15"/>
  <c r="E23" i="15"/>
  <c r="F23" i="15"/>
  <c r="G23" i="15"/>
  <c r="H23" i="15"/>
  <c r="I23" i="15"/>
  <c r="J23" i="15"/>
  <c r="K23" i="15"/>
  <c r="L23" i="15"/>
  <c r="M23" i="15"/>
  <c r="N23" i="15"/>
  <c r="C24" i="15"/>
  <c r="D24" i="15"/>
  <c r="E24" i="15"/>
  <c r="F24" i="15"/>
  <c r="G24" i="15"/>
  <c r="H24" i="15"/>
  <c r="I24" i="15"/>
  <c r="J24" i="15"/>
  <c r="K24" i="15"/>
  <c r="L24" i="15"/>
  <c r="M24" i="15"/>
  <c r="N24" i="15"/>
  <c r="N26" i="15" s="1"/>
  <c r="N27" i="15" s="1"/>
  <c r="C26" i="15"/>
  <c r="C27" i="15" s="1"/>
  <c r="D26" i="15"/>
  <c r="D27" i="15" s="1"/>
  <c r="E26" i="15"/>
  <c r="E27" i="15" s="1"/>
  <c r="F26" i="15"/>
  <c r="F27" i="15" s="1"/>
  <c r="G26" i="15"/>
  <c r="H26" i="15"/>
  <c r="I26" i="15"/>
  <c r="I27" i="15" s="1"/>
  <c r="J26" i="15"/>
  <c r="K26" i="15"/>
  <c r="L26" i="15"/>
  <c r="M26" i="15"/>
  <c r="M27" i="15" s="1"/>
  <c r="G27" i="15"/>
  <c r="H27" i="15"/>
  <c r="J27" i="15"/>
  <c r="K27" i="15"/>
  <c r="L27" i="15"/>
  <c r="B27" i="15"/>
  <c r="H8" i="15"/>
  <c r="I8" i="15"/>
  <c r="J8" i="15"/>
  <c r="K8" i="15"/>
  <c r="L8" i="15"/>
  <c r="M8" i="15"/>
  <c r="N8" i="15"/>
  <c r="C13" i="15"/>
  <c r="D13" i="15"/>
  <c r="E13" i="15"/>
  <c r="F13" i="15"/>
  <c r="G13" i="15"/>
  <c r="H13" i="15"/>
  <c r="I13" i="15"/>
  <c r="J13" i="15"/>
  <c r="K13" i="15"/>
  <c r="L13" i="15"/>
  <c r="M13" i="15"/>
  <c r="N13" i="15"/>
  <c r="G53" i="15"/>
  <c r="F53" i="15"/>
  <c r="E53" i="15"/>
  <c r="D53" i="15"/>
  <c r="C53" i="15"/>
  <c r="B53" i="15"/>
  <c r="B23" i="15"/>
  <c r="B13" i="15"/>
  <c r="G8" i="15"/>
  <c r="F8" i="15"/>
  <c r="E8" i="15"/>
  <c r="D8" i="15"/>
  <c r="C8" i="15"/>
  <c r="B8" i="15"/>
  <c r="H37" i="11"/>
  <c r="L18" i="11"/>
  <c r="K18" i="11"/>
  <c r="K59" i="11" s="1"/>
  <c r="J18" i="11"/>
  <c r="J59" i="11" s="1"/>
  <c r="I18" i="11"/>
  <c r="I59" i="11" s="1"/>
  <c r="H18" i="11"/>
  <c r="H59" i="11" s="1"/>
  <c r="B28" i="16" l="1"/>
  <c r="Q22" i="15"/>
  <c r="B24" i="15"/>
  <c r="B92" i="16" l="1"/>
  <c r="B55" i="16"/>
  <c r="B26" i="15"/>
  <c r="V5" i="15"/>
  <c r="S5" i="15"/>
  <c r="T5" i="15"/>
  <c r="U5" i="15"/>
  <c r="Q39" i="15"/>
  <c r="R5" i="15"/>
  <c r="B51" i="14"/>
  <c r="G7" i="14"/>
  <c r="F7" i="14"/>
  <c r="E7" i="14"/>
  <c r="D7" i="14"/>
  <c r="C7" i="14"/>
  <c r="B7" i="14"/>
  <c r="I19" i="11" l="1"/>
  <c r="K19" i="11"/>
  <c r="D51" i="14"/>
  <c r="E51" i="14"/>
  <c r="C51" i="14"/>
  <c r="G12" i="14"/>
  <c r="F12" i="14"/>
  <c r="E12" i="14"/>
  <c r="D12" i="14"/>
  <c r="C12" i="14"/>
  <c r="B12" i="14"/>
  <c r="C22" i="14"/>
  <c r="D22" i="14"/>
  <c r="E22" i="14"/>
  <c r="F22" i="14"/>
  <c r="G22" i="14"/>
  <c r="B22" i="14"/>
  <c r="M21" i="14" l="1"/>
  <c r="J21" i="14"/>
  <c r="K21" i="14"/>
  <c r="O21" i="14"/>
  <c r="N21" i="14"/>
  <c r="L21" i="14"/>
  <c r="B23" i="14"/>
  <c r="B26" i="14" s="1"/>
  <c r="C23" i="14"/>
  <c r="C26" i="14" s="1"/>
  <c r="D23" i="14"/>
  <c r="E23" i="14"/>
  <c r="F23" i="14"/>
  <c r="F26" i="14" s="1"/>
  <c r="G23" i="14"/>
  <c r="L2" i="11"/>
  <c r="L59" i="11" s="1"/>
  <c r="L19" i="11" l="1"/>
  <c r="J4" i="14"/>
  <c r="J38" i="14"/>
  <c r="N4" i="14"/>
  <c r="K4" i="14"/>
  <c r="K38" i="14"/>
  <c r="N38" i="14"/>
  <c r="G26" i="14"/>
  <c r="G25" i="14"/>
  <c r="F25" i="14"/>
  <c r="E26" i="14"/>
  <c r="E25" i="14"/>
  <c r="D26" i="14"/>
  <c r="D25" i="14"/>
  <c r="C25" i="14"/>
  <c r="B25" i="14"/>
  <c r="O4" i="14" l="1"/>
  <c r="O38" i="14"/>
  <c r="L4" i="14"/>
  <c r="L38" i="14"/>
  <c r="M4" i="14"/>
  <c r="M38" i="14"/>
  <c r="K22" i="11" l="1"/>
  <c r="I22" i="11"/>
  <c r="H19" i="11"/>
  <c r="H22" i="11" s="1"/>
  <c r="L22" i="11"/>
  <c r="L42" i="11" l="1"/>
  <c r="L76" i="11"/>
  <c r="H42" i="11"/>
  <c r="H76" i="11"/>
  <c r="I42" i="11"/>
  <c r="I76" i="11"/>
  <c r="K42" i="11"/>
  <c r="K76" i="11"/>
  <c r="J19" i="11"/>
  <c r="J22" i="11" s="1"/>
  <c r="J42" i="11" l="1"/>
  <c r="J76" i="11"/>
</calcChain>
</file>

<file path=xl/sharedStrings.xml><?xml version="1.0" encoding="utf-8"?>
<sst xmlns="http://schemas.openxmlformats.org/spreadsheetml/2006/main" count="916" uniqueCount="274">
  <si>
    <t>Otros</t>
  </si>
  <si>
    <t>info@jorgeromero.org</t>
  </si>
  <si>
    <t>www.jorgeromero.org</t>
  </si>
  <si>
    <t>Fecha</t>
  </si>
  <si>
    <t>Total</t>
  </si>
  <si>
    <t xml:space="preserve"> </t>
  </si>
  <si>
    <t>Gasolina</t>
  </si>
  <si>
    <t>Mantenimiento</t>
  </si>
  <si>
    <t>Gas</t>
  </si>
  <si>
    <t>Internet</t>
  </si>
  <si>
    <t>Artículos</t>
  </si>
  <si>
    <t>Ticket</t>
  </si>
  <si>
    <t>1 Original, 1 Mil quesos, 1 Portobello, 1 Vegana, 1 La patrona</t>
  </si>
  <si>
    <t>1 Original, 2 Mil quesos, 1 Portobello, 2 Vegana, 1 La patrona</t>
  </si>
  <si>
    <t>1 Original, 1 Portobello, 1 La patrona</t>
  </si>
  <si>
    <t xml:space="preserve">1 Original, 1 Mil quesos, 1 Portobello, </t>
  </si>
  <si>
    <t>2 Original, 3 Mil quesos, 3 Vegana, 2 La patrona</t>
  </si>
  <si>
    <t>1 Original, 2 Portobello, 1 La patrona</t>
  </si>
  <si>
    <t>1 Original, 1 Portobello, 2 La patrona</t>
  </si>
  <si>
    <t>2 Original, 2 Mil quesos, 2 Portobello, 2 La patrona</t>
  </si>
  <si>
    <t>2 Original, 1 Mil quesos, 1 Vegana, 2 La patrona</t>
  </si>
  <si>
    <t>2 Original, 1 Portobello, 1 La patrona</t>
  </si>
  <si>
    <t>1 Original, 1 Vegana, 2 La patrona</t>
  </si>
  <si>
    <t>1 Original, 1 La patrona</t>
  </si>
  <si>
    <t>1 Original, 1 Mil quesos, 1 La patrona</t>
  </si>
  <si>
    <t>2 Original, 1 La patrona</t>
  </si>
  <si>
    <t>3 Original, 1 Mil quesos, 1 La patrona</t>
  </si>
  <si>
    <t>1 Original, 1 Vegana, 1 La patrona</t>
  </si>
  <si>
    <t>1 Original, 2 Mil quesos, 1 La patrona</t>
  </si>
  <si>
    <t>4 Original, 1 La patrona</t>
  </si>
  <si>
    <t>3 Original, 1 La patrona</t>
  </si>
  <si>
    <t>2 Original, 1 Vegana, 1 La patrona</t>
  </si>
  <si>
    <t>2 Original, 1 Mil quesos, 1 La patrona</t>
  </si>
  <si>
    <t>4 Original, 1 Mil quesos, 1 La patrona</t>
  </si>
  <si>
    <t>3 Original, 2 Mil quesos, 1 La patrona</t>
  </si>
  <si>
    <t>6 Original, 1 La patrona</t>
  </si>
  <si>
    <t>1 Vegana, 3 La patrona</t>
  </si>
  <si>
    <t>1 Vegana, 2 La patrona</t>
  </si>
  <si>
    <t>1 La patrona</t>
  </si>
  <si>
    <t>1 Portobello, 2 La patrona</t>
  </si>
  <si>
    <t>1 Vegana, 5 La patrona</t>
  </si>
  <si>
    <t>1 Mil quesos, 3 La patrona</t>
  </si>
  <si>
    <t>1 Mil quesos, 2 La patrona</t>
  </si>
  <si>
    <t>2 Mil quesos, 1 La patrona</t>
  </si>
  <si>
    <t>1 Mil quesos, 1 La patrona</t>
  </si>
  <si>
    <t>4 La patrona</t>
  </si>
  <si>
    <t>1 Portobello, 1 Vegana, 2 La patrona</t>
  </si>
  <si>
    <t>3 La patrona</t>
  </si>
  <si>
    <t>3 Mil quesos, 2 La patrona</t>
  </si>
  <si>
    <t>2 Vegana, 2 La patrona</t>
  </si>
  <si>
    <t>1 Portobello, 1 Vegana, 1 La patrona</t>
  </si>
  <si>
    <t>1 Portobello, 1 La patrona</t>
  </si>
  <si>
    <t>1 Vegana, 1 La patrona</t>
  </si>
  <si>
    <t>1 Original, 2 La patrona</t>
  </si>
  <si>
    <t>2 Original, 2 La patrona</t>
  </si>
  <si>
    <t>2 Portobello, 2 La patrona</t>
  </si>
  <si>
    <t>2 Mil quesos, 2 La patrona</t>
  </si>
  <si>
    <t>1 Original, 2 Mil quesos, 2 La patrona</t>
  </si>
  <si>
    <t>1 Original, 3 La patrona</t>
  </si>
  <si>
    <t>3 Original, 1 Mil quesos, 2 La patrona</t>
  </si>
  <si>
    <t>1 Original, 1 Mil quesos, 3 La patrona</t>
  </si>
  <si>
    <t>2 Mil quesos, 3 La patrona</t>
  </si>
  <si>
    <t>2 Original, 2 Vegana, 2 La patrona</t>
  </si>
  <si>
    <t>2 Original, 2 Mil quesos, 2 La patrona</t>
  </si>
  <si>
    <t>2 Original, 3 La patrona</t>
  </si>
  <si>
    <t>3 Original, 2 La patrona</t>
  </si>
  <si>
    <t>4 Original, 2 La patrona</t>
  </si>
  <si>
    <t>1 Original, 1 Mil quesos, 2 La patrona</t>
  </si>
  <si>
    <t>1 Original, 2 Vegana, 2 La patrona</t>
  </si>
  <si>
    <t>2 Mil quesos, 1 Portobello, 2 La patrona</t>
  </si>
  <si>
    <t>1 Mil quesos, 2 Vegana, 1 La patrona</t>
  </si>
  <si>
    <t>2 Portobello, 1 La patrona</t>
  </si>
  <si>
    <t>2 La patrona</t>
  </si>
  <si>
    <t>3 Mil quesos, 1 La patrona</t>
  </si>
  <si>
    <t>2 Mil quesos, 1 Portobello, 1 La patrona</t>
  </si>
  <si>
    <t>2 Vegana, 1 La patrona</t>
  </si>
  <si>
    <t>2 Portobello, 1 Vegana, 1 La patrona</t>
  </si>
  <si>
    <t>1 Mil quesos, 1 Portobello, 2 La patrona</t>
  </si>
  <si>
    <t>1 Mil quesos, 4 La patrona</t>
  </si>
  <si>
    <t>1 Portobello, 2 Vegana, 1 La patrona</t>
  </si>
  <si>
    <t>2 Mil quesos, 2 Vegana, 1 La patrona</t>
  </si>
  <si>
    <t>2 Portobello, 1 Vegana, 2 La patrona</t>
  </si>
  <si>
    <t>2 Portobello, 3 La patrona</t>
  </si>
  <si>
    <t>3 Portobello, 1 Vegana, 2 La patrona</t>
  </si>
  <si>
    <t>3 Vegana, 3 La patrona</t>
  </si>
  <si>
    <t>4 Mil quesos, 1 La patrona</t>
  </si>
  <si>
    <t>4 Portobello, 2 La patrona</t>
  </si>
  <si>
    <t>1 Mil quesos, 1 Portobello</t>
  </si>
  <si>
    <t>2 Mil quesos, 1 Portobello</t>
  </si>
  <si>
    <t>3 Mil quesos, 1 Portobello</t>
  </si>
  <si>
    <t>1 Mil quesos, 1 Vegana</t>
  </si>
  <si>
    <t>2 Mil quesos, 1 Vegana</t>
  </si>
  <si>
    <t>3 Mil quesos, 1 Vegana</t>
  </si>
  <si>
    <t>1 Mil quesos, 2 Portobello</t>
  </si>
  <si>
    <t>2 Mil quesos, 2 Portobello</t>
  </si>
  <si>
    <t>4 Mil quesos, 2 Portobello</t>
  </si>
  <si>
    <t>1 Mil quesos, 2 Vegana</t>
  </si>
  <si>
    <t>2 Mil quesos, 2 Vegana</t>
  </si>
  <si>
    <t>3 Mil quesos, 2 Vegana</t>
  </si>
  <si>
    <t>1 Portobello</t>
  </si>
  <si>
    <t>2 Portobello</t>
  </si>
  <si>
    <t>3 Portobello</t>
  </si>
  <si>
    <t>4 Portobello</t>
  </si>
  <si>
    <t>1 Portobello, 1 Vegana</t>
  </si>
  <si>
    <t>2 Portobello, 1 Vegana</t>
  </si>
  <si>
    <t>1 Mil quesos</t>
  </si>
  <si>
    <t>2 Mil quesos</t>
  </si>
  <si>
    <t>3 Mil quesos</t>
  </si>
  <si>
    <t>4 Mil quesos</t>
  </si>
  <si>
    <t>1 Original</t>
  </si>
  <si>
    <t>1 Original, 1 Mil quesos</t>
  </si>
  <si>
    <t>1 Original, 1 Mil quesos, 3 Portobello</t>
  </si>
  <si>
    <t>1 Original, 1 Portobello</t>
  </si>
  <si>
    <t>1 Original, 1 Portobello, 1 Vegana</t>
  </si>
  <si>
    <t>1 Original, 1 Vegana</t>
  </si>
  <si>
    <t>1 Original, 2 Mil quesos</t>
  </si>
  <si>
    <t>1 Original, 2 Mil quesos, 1 Vegana</t>
  </si>
  <si>
    <t>1 Original, 2 Portobello</t>
  </si>
  <si>
    <t>1 Original, 2 Portobello, 1 Vegana</t>
  </si>
  <si>
    <t>1 Original, 2 Vegana</t>
  </si>
  <si>
    <t>1 Original, 3 Mil quesos</t>
  </si>
  <si>
    <t>1 Original, 3 Portobello</t>
  </si>
  <si>
    <t>1 Original, 3 Vegana</t>
  </si>
  <si>
    <t>1 Portobello, 2 Vegana</t>
  </si>
  <si>
    <t>1 Vegana</t>
  </si>
  <si>
    <t>2 Mil quesos, 3 Portobello</t>
  </si>
  <si>
    <t>2 Original</t>
  </si>
  <si>
    <t>2 Original, 1 Mil quesos</t>
  </si>
  <si>
    <t>2 Original, 1 Mil quesos, 1 Portobello</t>
  </si>
  <si>
    <t>2 Original, 1 Mil quesos, 2 Vegana</t>
  </si>
  <si>
    <t>2 Original, 1 Portobello</t>
  </si>
  <si>
    <t>2 Original, 1 Vegana</t>
  </si>
  <si>
    <t>2 Original, 2 Mil quesos</t>
  </si>
  <si>
    <t>2 Original, 2 Mil quesos, 2 Portobello</t>
  </si>
  <si>
    <t>2 Original, 2 Portobello</t>
  </si>
  <si>
    <t>2 Original, 2 Vegana</t>
  </si>
  <si>
    <t>2 Original, 3 Mil quesos</t>
  </si>
  <si>
    <t>2 Original, 3 Vegana</t>
  </si>
  <si>
    <t>2 Portobello, 2 Vegana</t>
  </si>
  <si>
    <t>2 Portobello, 3 Vegana</t>
  </si>
  <si>
    <t>2 Vegana</t>
  </si>
  <si>
    <t>3 Mil quesos, 2 Portobello, 1 Vegana</t>
  </si>
  <si>
    <t>3 Original</t>
  </si>
  <si>
    <t>3 Original, 1 Mil quesos</t>
  </si>
  <si>
    <t>3 Original, 1 Mil quesos, 1 Portobello</t>
  </si>
  <si>
    <t>3 Original, 1 Portobello</t>
  </si>
  <si>
    <t>3 Original, 1 Vegana</t>
  </si>
  <si>
    <t>3 Original, 2 Mil quesos</t>
  </si>
  <si>
    <t>3 Original, 2 Mil quesos, 1 Vegana</t>
  </si>
  <si>
    <t>3 Original, 2 Portobello</t>
  </si>
  <si>
    <t>3 Original, 2 Vegana</t>
  </si>
  <si>
    <t>3 Vegana</t>
  </si>
  <si>
    <t>4 Original</t>
  </si>
  <si>
    <t>4 Original, 1 Mil quesos</t>
  </si>
  <si>
    <t>4 Original, 2 Mil quesos</t>
  </si>
  <si>
    <t>4 Original, 2 Vegana</t>
  </si>
  <si>
    <t>4 Vegana</t>
  </si>
  <si>
    <t>5 Original</t>
  </si>
  <si>
    <t>5 Original, 1 Mil quesos</t>
  </si>
  <si>
    <t>5 Original, 2 Mil quesos</t>
  </si>
  <si>
    <t>5 Original, 3 Portobello</t>
  </si>
  <si>
    <t>Número artículos</t>
  </si>
  <si>
    <t>ESTADOS DE RESULTADOS</t>
  </si>
  <si>
    <t>CIFRAS EXPRESADAS EN PESOS MEXICANOS</t>
  </si>
  <si>
    <t>Ingresos por prestación de servicio (consultorio)</t>
  </si>
  <si>
    <t>Ingresos por prestación de servicios (empresas)</t>
  </si>
  <si>
    <t>Utilidad bruta</t>
  </si>
  <si>
    <t>Gastos de operación</t>
  </si>
  <si>
    <t>Sueldos personal</t>
  </si>
  <si>
    <t>Renta local</t>
  </si>
  <si>
    <t>Papelería</t>
  </si>
  <si>
    <t>Internet y telefonía</t>
  </si>
  <si>
    <t>Terceros</t>
  </si>
  <si>
    <t>Gastos de venta</t>
  </si>
  <si>
    <t>Redes sociales</t>
  </si>
  <si>
    <t>Otros gastos</t>
  </si>
  <si>
    <t>Sueldo propio</t>
  </si>
  <si>
    <t>Total gastos de venta</t>
  </si>
  <si>
    <t>Total gastos de operación</t>
  </si>
  <si>
    <t>Servicios</t>
  </si>
  <si>
    <t>Utilidad de operación</t>
  </si>
  <si>
    <t>Otros ingresos</t>
  </si>
  <si>
    <t>Utilidad antes de impuestos</t>
  </si>
  <si>
    <t>UTILIDAD NETA</t>
  </si>
  <si>
    <t>Costo de ventas</t>
  </si>
  <si>
    <t>BALANCE GENERAL</t>
  </si>
  <si>
    <t>ACTIVO FIJO</t>
  </si>
  <si>
    <t>Mobiliario paciente</t>
  </si>
  <si>
    <t>Escritorio</t>
  </si>
  <si>
    <t>Iluminación</t>
  </si>
  <si>
    <t>Sala de espera</t>
  </si>
  <si>
    <t>Lap top</t>
  </si>
  <si>
    <t>Compresor</t>
  </si>
  <si>
    <t>Televisión</t>
  </si>
  <si>
    <t>Recolección residuos</t>
  </si>
  <si>
    <t>Decoración</t>
  </si>
  <si>
    <t>Utensilios</t>
  </si>
  <si>
    <t>Rayos X</t>
  </si>
  <si>
    <t>TOTAL DE ACTIVO FIJO</t>
  </si>
  <si>
    <t>Vitrina inventario</t>
  </si>
  <si>
    <t>PRODUCTIVIDAD</t>
  </si>
  <si>
    <t>GASTOS ENTRE VENTAS</t>
  </si>
  <si>
    <t>RENTABILIDAD DEL ACTIVO</t>
  </si>
  <si>
    <t>GASTOS ALIMENTOS</t>
  </si>
  <si>
    <t>GASTOS GENERALES</t>
  </si>
  <si>
    <t>MARZO</t>
  </si>
  <si>
    <t>ABRIL</t>
  </si>
  <si>
    <t>MAYO</t>
  </si>
  <si>
    <t>JUNIO</t>
  </si>
  <si>
    <t>Renta</t>
  </si>
  <si>
    <t>Imprevistos</t>
  </si>
  <si>
    <t>Subtotal</t>
  </si>
  <si>
    <t>G. ENTRE VENTAS</t>
  </si>
  <si>
    <t>R. DEL ACTIVO</t>
  </si>
  <si>
    <t>VENTAS</t>
  </si>
  <si>
    <t>Salarios colaboradores</t>
  </si>
  <si>
    <t>Salarios propietarios</t>
  </si>
  <si>
    <t>TOTAL GASTOS</t>
  </si>
  <si>
    <t>UTILIDAD</t>
  </si>
  <si>
    <t>FEBRERO 1/2</t>
  </si>
  <si>
    <t>Préstamo</t>
  </si>
  <si>
    <t>Mensualidad préstamo</t>
  </si>
  <si>
    <t>Freidora</t>
  </si>
  <si>
    <t>Cortadora</t>
  </si>
  <si>
    <t>Fregadero</t>
  </si>
  <si>
    <t>Mesas clientes</t>
  </si>
  <si>
    <t>Mobiliario general</t>
  </si>
  <si>
    <t>ACTIVOS FIJOS</t>
  </si>
  <si>
    <t>Refrigeración</t>
  </si>
  <si>
    <t>Plancha</t>
  </si>
  <si>
    <t>Anaquel</t>
  </si>
  <si>
    <t>TOTAL ACTIVOS</t>
  </si>
  <si>
    <t>Diversos</t>
  </si>
  <si>
    <t>Ingreso 1</t>
  </si>
  <si>
    <t>Ingreso 2</t>
  </si>
  <si>
    <t>AÑADE O ELIMINA CATEGORÍAS DE ACUERDO A LOS ESTADOS FINANCIEROS QUE YA MANEJAS PARA TU NEGOCIO</t>
  </si>
  <si>
    <t>VALOR DE TU EQUIPO CONSIDERANDO DEPRECIACIÓN</t>
  </si>
  <si>
    <t>Equipo 1</t>
  </si>
  <si>
    <t>Equipo 2</t>
  </si>
  <si>
    <t>Equipo 3</t>
  </si>
  <si>
    <t>Equipo 4</t>
  </si>
  <si>
    <t>Equipo 5</t>
  </si>
  <si>
    <t>Equipo 6</t>
  </si>
  <si>
    <t>Equipo 7</t>
  </si>
  <si>
    <t>Equipo 8</t>
  </si>
  <si>
    <t>Equipo 9</t>
  </si>
  <si>
    <t>Equipo 10</t>
  </si>
  <si>
    <t>Equipo 11</t>
  </si>
  <si>
    <t>Equipo 12</t>
  </si>
  <si>
    <t>CALCULO DE RENTABILIDAD</t>
  </si>
  <si>
    <t>REGISTRA EN LAS SIGUIENTES 5 SECCIONES LA INFORMACIÓN RELACIONADA CON TU NEGOCIO</t>
  </si>
  <si>
    <t>COSTO DE VENTAS</t>
  </si>
  <si>
    <t>Marketing</t>
  </si>
  <si>
    <t>Servicios de terceros</t>
  </si>
  <si>
    <t>Anota la utilidad que obtuviste en el mes.</t>
  </si>
  <si>
    <t>Añade o elimina categorías para que la información sea lo más certera</t>
  </si>
  <si>
    <t>Activo 1</t>
  </si>
  <si>
    <t>Activo 2</t>
  </si>
  <si>
    <t>Activo 3</t>
  </si>
  <si>
    <t>Activo 4</t>
  </si>
  <si>
    <t>Activo 5</t>
  </si>
  <si>
    <t>Activo 6</t>
  </si>
  <si>
    <t>Activo 7</t>
  </si>
  <si>
    <t>Activo 8</t>
  </si>
  <si>
    <t>Activo 9</t>
  </si>
  <si>
    <t>Activo 10</t>
  </si>
  <si>
    <t>RESULTADOS</t>
  </si>
  <si>
    <t>Registra los activos que tienes en tu negocio.</t>
  </si>
  <si>
    <t>Ejemplos: televisores, equipo de vídeo, muebles para salas de espera, equipo de repostería, etc.</t>
  </si>
  <si>
    <t>Servicios (luz, agua, etc.).</t>
  </si>
  <si>
    <t>Si algún recibo, detalle de ventas, etc., no lo tienes, estima la utilidad que generaste lo más certera posible</t>
  </si>
  <si>
    <t>Captura el monto de las ventas en el mes indicado.</t>
  </si>
  <si>
    <t>Registra lo que invertiste para producir / diseñar / compra-venta / elaborar, tu producto o servicio.</t>
  </si>
  <si>
    <t>Detalla los gastos que realizaste los cuales no están relacionados para producir tu producto o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</si>
</sst>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80A]#,##0.00"/>
    <numFmt numFmtId="165" formatCode="[$$-80A]#,##0"/>
    <numFmt numFmtId="166" formatCode="[$-C0A]dddd"/>
  </numFmts>
  <fonts count="3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9"/>
      <color theme="4" tint="-0.24994659260841701"/>
      <name val="Calibri Light"/>
      <family val="2"/>
      <scheme val="major"/>
    </font>
    <font>
      <sz val="10"/>
      <color theme="1" tint="0.24994659260841701"/>
      <name val="Calibri"/>
      <family val="2"/>
      <scheme val="minor"/>
    </font>
    <font>
      <sz val="11"/>
      <color theme="4" tint="-0.24994659260841701"/>
      <name val="Calibri Light"/>
      <family val="1"/>
      <scheme val="major"/>
    </font>
    <font>
      <b/>
      <sz val="10"/>
      <color theme="4" tint="-0.499984740745262"/>
      <name val="Calibri Light"/>
      <family val="1"/>
      <scheme val="major"/>
    </font>
    <font>
      <b/>
      <sz val="9"/>
      <color theme="4" tint="-0.24994659260841701"/>
      <name val="Calibri"/>
      <family val="2"/>
      <scheme val="minor"/>
    </font>
    <font>
      <u/>
      <sz val="11"/>
      <color theme="10"/>
      <name val="Calibri"/>
      <family val="2"/>
      <scheme val="minor"/>
    </font>
    <font>
      <b/>
      <sz val="12"/>
      <name val="Calibri"/>
      <family val="2"/>
      <scheme val="minor"/>
    </font>
    <font>
      <sz val="10"/>
      <color rgb="FF000000"/>
      <name val="Arial"/>
    </font>
    <font>
      <sz val="11"/>
      <name val="Calibri"/>
      <family val="2"/>
      <scheme val="minor"/>
    </font>
    <font>
      <sz val="12"/>
      <color theme="0"/>
      <name val="Calibri"/>
      <family val="2"/>
      <scheme val="minor"/>
    </font>
    <font>
      <b/>
      <sz val="16"/>
      <color theme="0"/>
      <name val="Calibri"/>
      <family val="2"/>
      <scheme val="minor"/>
    </font>
    <font>
      <b/>
      <sz val="12"/>
      <color theme="0"/>
      <name val="Calibri"/>
      <family val="2"/>
      <scheme val="minor"/>
    </font>
    <font>
      <b/>
      <sz val="11.5"/>
      <color theme="0"/>
      <name val="Calibri"/>
      <family val="2"/>
      <scheme val="minor"/>
    </font>
    <font>
      <b/>
      <sz val="11.5"/>
      <color theme="1" tint="4.9989318521683403E-2"/>
      <name val="Calibri"/>
      <family val="2"/>
      <scheme val="minor"/>
    </font>
    <font>
      <b/>
      <sz val="11"/>
      <color theme="1" tint="4.9989318521683403E-2"/>
      <name val="Calibri"/>
      <family val="2"/>
      <scheme val="minor"/>
    </font>
    <font>
      <sz val="12"/>
      <color theme="1"/>
      <name val="Calibri"/>
      <family val="2"/>
      <scheme val="minor"/>
    </font>
    <font>
      <b/>
      <sz val="10.5"/>
      <color theme="1" tint="0.249977111117893"/>
      <name val="Arial"/>
      <family val="2"/>
    </font>
    <font>
      <b/>
      <sz val="11"/>
      <name val="Calibri"/>
      <family val="2"/>
      <scheme val="minor"/>
    </font>
    <font>
      <i/>
      <sz val="10.5"/>
      <color theme="1" tint="0.249977111117893"/>
      <name val="Calibri Light"/>
      <family val="2"/>
      <scheme val="major"/>
    </font>
    <font>
      <i/>
      <sz val="11"/>
      <name val="Calibri Light"/>
      <family val="2"/>
      <scheme val="major"/>
    </font>
    <font>
      <b/>
      <sz val="16"/>
      <color theme="1"/>
      <name val="Calibri"/>
      <family val="2"/>
      <scheme val="minor"/>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0.749992370372631"/>
        <bgColor indexed="64"/>
      </patternFill>
    </fill>
    <fill>
      <patternFill patternType="solid">
        <fgColor rgb="FF00B0F0"/>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8" tint="-0.499984740745262"/>
        <bgColor indexed="64"/>
      </patternFill>
    </fill>
    <fill>
      <patternFill patternType="solid">
        <fgColor rgb="FF00B050"/>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7C062B"/>
        <bgColor indexed="64"/>
      </patternFill>
    </fill>
    <fill>
      <patternFill patternType="solid">
        <fgColor theme="0" tint="-0.149998474074526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CE0E8"/>
        <bgColor indexed="64"/>
      </patternFill>
    </fill>
    <fill>
      <patternFill patternType="solid">
        <fgColor theme="5" tint="-0.249977111117893"/>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1" tint="0.14996795556505021"/>
      </bottom>
      <diagonal/>
    </border>
    <border>
      <left/>
      <right/>
      <top style="thin">
        <color theme="1" tint="0.24994659260841701"/>
      </top>
      <bottom style="thin">
        <color theme="1" tint="0.24994659260841701"/>
      </bottom>
      <diagonal/>
    </border>
    <border>
      <left/>
      <right/>
      <top style="medium">
        <color theme="0"/>
      </top>
      <bottom/>
      <diagonal/>
    </border>
    <border>
      <left/>
      <right/>
      <top style="thin">
        <color theme="1" tint="0.24994659260841701"/>
      </top>
      <bottom style="medium">
        <color theme="1" tint="0.24994659260841701"/>
      </bottom>
      <diagonal/>
    </border>
    <border>
      <left/>
      <right/>
      <top style="thin">
        <color auto="1"/>
      </top>
      <bottom style="thin">
        <color auto="1"/>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8" fillId="0" borderId="0" applyNumberFormat="0" applyFill="0" applyBorder="0" applyAlignment="0" applyProtection="0"/>
    <xf numFmtId="0" fontId="19" fillId="0" borderId="0">
      <alignment vertical="center"/>
    </xf>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Protection="0">
      <alignment horizontal="left" vertical="center" indent="1"/>
    </xf>
    <xf numFmtId="0" fontId="23" fillId="0" borderId="0" applyNumberFormat="0" applyFill="0" applyBorder="0" applyAlignment="0" applyProtection="0"/>
    <xf numFmtId="0" fontId="25" fillId="0" borderId="0"/>
  </cellStyleXfs>
  <cellXfs count="87">
    <xf numFmtId="0" fontId="0" fillId="0" borderId="0" xfId="0"/>
    <xf numFmtId="0" fontId="0" fillId="0" borderId="0" xfId="0" applyAlignment="1">
      <alignment horizontal="center"/>
    </xf>
    <xf numFmtId="0" fontId="0" fillId="33" borderId="0" xfId="0" applyFill="1"/>
    <xf numFmtId="0" fontId="0" fillId="34" borderId="0" xfId="0" applyFill="1" applyProtection="1">
      <protection locked="0"/>
    </xf>
    <xf numFmtId="0" fontId="0" fillId="33" borderId="0" xfId="0" applyFill="1" applyProtection="1">
      <protection locked="0"/>
    </xf>
    <xf numFmtId="0" fontId="0" fillId="33" borderId="0" xfId="0" applyFill="1" applyProtection="1"/>
    <xf numFmtId="0" fontId="23" fillId="33" borderId="0" xfId="48" quotePrefix="1" applyFill="1" applyAlignment="1" applyProtection="1">
      <alignment horizontal="left"/>
    </xf>
    <xf numFmtId="0" fontId="23" fillId="33" borderId="0" xfId="48" applyFill="1" applyAlignment="1" applyProtection="1">
      <alignment horizontal="left"/>
    </xf>
    <xf numFmtId="0" fontId="0" fillId="0" borderId="0" xfId="0" applyAlignment="1">
      <alignment horizontal="left"/>
    </xf>
    <xf numFmtId="14" fontId="0" fillId="0" borderId="0" xfId="0" applyNumberFormat="1"/>
    <xf numFmtId="0" fontId="0" fillId="0" borderId="0" xfId="0" applyNumberFormat="1" applyAlignment="1">
      <alignment horizontal="center" vertical="center"/>
    </xf>
    <xf numFmtId="165" fontId="0" fillId="0" borderId="0" xfId="0" applyNumberFormat="1" applyAlignment="1">
      <alignment horizontal="center"/>
    </xf>
    <xf numFmtId="0" fontId="0" fillId="0" borderId="0" xfId="0" applyFont="1" applyAlignment="1">
      <alignment horizontal="left"/>
    </xf>
    <xf numFmtId="0" fontId="0" fillId="0" borderId="0" xfId="0" applyNumberFormat="1" applyAlignment="1">
      <alignment horizontal="center"/>
    </xf>
    <xf numFmtId="165" fontId="26" fillId="0" borderId="0" xfId="0" applyNumberFormat="1" applyFont="1" applyAlignment="1">
      <alignment horizontal="center"/>
    </xf>
    <xf numFmtId="0" fontId="0" fillId="0" borderId="0" xfId="0" applyNumberFormat="1" applyFill="1" applyAlignment="1">
      <alignment horizontal="center"/>
    </xf>
    <xf numFmtId="0" fontId="0" fillId="0" borderId="0" xfId="0" applyFill="1" applyAlignment="1">
      <alignment horizontal="left"/>
    </xf>
    <xf numFmtId="165" fontId="16" fillId="0" borderId="0" xfId="0" applyNumberFormat="1" applyFont="1" applyAlignment="1">
      <alignment horizontal="center"/>
    </xf>
    <xf numFmtId="165" fontId="0" fillId="0" borderId="10" xfId="0" applyNumberFormat="1" applyBorder="1" applyAlignment="1">
      <alignment horizontal="center"/>
    </xf>
    <xf numFmtId="0" fontId="16" fillId="0" borderId="0" xfId="0" applyFont="1"/>
    <xf numFmtId="0" fontId="27" fillId="0" borderId="0" xfId="0" applyFont="1" applyFill="1"/>
    <xf numFmtId="0" fontId="0" fillId="0" borderId="0" xfId="0" applyFill="1"/>
    <xf numFmtId="164" fontId="0" fillId="0" borderId="0" xfId="0" applyNumberFormat="1"/>
    <xf numFmtId="0" fontId="0" fillId="0" borderId="0" xfId="0" applyNumberFormat="1"/>
    <xf numFmtId="10" fontId="0" fillId="0" borderId="0" xfId="0" applyNumberFormat="1" applyAlignment="1">
      <alignment horizontal="center"/>
    </xf>
    <xf numFmtId="0" fontId="0" fillId="0" borderId="0" xfId="0" applyAlignment="1">
      <alignment vertical="center"/>
    </xf>
    <xf numFmtId="17" fontId="16" fillId="0" borderId="0" xfId="0" applyNumberFormat="1" applyFont="1" applyAlignment="1">
      <alignment horizontal="center" vertical="center"/>
    </xf>
    <xf numFmtId="164" fontId="0" fillId="0" borderId="0" xfId="0" applyNumberFormat="1" applyAlignment="1">
      <alignment horizontal="right" vertical="center"/>
    </xf>
    <xf numFmtId="0" fontId="0" fillId="0" borderId="0" xfId="0" applyFont="1" applyAlignment="1">
      <alignment vertical="center"/>
    </xf>
    <xf numFmtId="164" fontId="0" fillId="0" borderId="0" xfId="0" applyNumberFormat="1" applyAlignment="1">
      <alignment vertical="center"/>
    </xf>
    <xf numFmtId="0" fontId="16" fillId="0" borderId="0" xfId="0" applyFont="1" applyAlignment="1">
      <alignment vertical="center"/>
    </xf>
    <xf numFmtId="0" fontId="16" fillId="0" borderId="11" xfId="0" applyFont="1" applyBorder="1" applyAlignment="1">
      <alignment vertical="center"/>
    </xf>
    <xf numFmtId="164" fontId="16" fillId="0" borderId="11" xfId="0" applyNumberFormat="1" applyFont="1" applyBorder="1" applyAlignment="1">
      <alignment vertical="center"/>
    </xf>
    <xf numFmtId="0" fontId="13" fillId="37" borderId="0" xfId="0" applyFont="1" applyFill="1" applyAlignment="1">
      <alignment vertical="center"/>
    </xf>
    <xf numFmtId="164" fontId="13" fillId="37" borderId="0" xfId="0" applyNumberFormat="1" applyFont="1" applyFill="1" applyAlignment="1">
      <alignment horizontal="right" vertical="center"/>
    </xf>
    <xf numFmtId="164" fontId="13" fillId="37" borderId="0" xfId="0" applyNumberFormat="1" applyFont="1" applyFill="1" applyAlignment="1">
      <alignment vertical="center"/>
    </xf>
    <xf numFmtId="0" fontId="30" fillId="36" borderId="12" xfId="0" applyFont="1" applyFill="1" applyBorder="1" applyAlignment="1">
      <alignment vertical="center"/>
    </xf>
    <xf numFmtId="164" fontId="30" fillId="36" borderId="12" xfId="0" applyNumberFormat="1" applyFont="1" applyFill="1" applyBorder="1" applyAlignment="1">
      <alignment vertical="center"/>
    </xf>
    <xf numFmtId="0" fontId="28" fillId="37" borderId="0" xfId="0" applyFont="1" applyFill="1" applyAlignment="1">
      <alignment vertical="center"/>
    </xf>
    <xf numFmtId="164" fontId="16" fillId="0" borderId="0" xfId="0" applyNumberFormat="1" applyFont="1" applyBorder="1" applyAlignment="1">
      <alignment vertical="center"/>
    </xf>
    <xf numFmtId="164" fontId="13" fillId="0" borderId="0" xfId="0" applyNumberFormat="1" applyFont="1" applyFill="1" applyAlignment="1">
      <alignment horizontal="right" vertical="center"/>
    </xf>
    <xf numFmtId="164" fontId="0" fillId="0" borderId="0" xfId="0" applyNumberFormat="1" applyFill="1" applyAlignment="1">
      <alignment vertical="center"/>
    </xf>
    <xf numFmtId="164" fontId="16" fillId="0" borderId="0" xfId="0" applyNumberFormat="1" applyFont="1" applyFill="1" applyBorder="1" applyAlignment="1">
      <alignment vertical="center"/>
    </xf>
    <xf numFmtId="164" fontId="13" fillId="0" borderId="0" xfId="0" applyNumberFormat="1" applyFont="1" applyFill="1" applyAlignment="1">
      <alignment vertical="center"/>
    </xf>
    <xf numFmtId="164" fontId="30" fillId="0" borderId="0" xfId="0" applyNumberFormat="1" applyFont="1" applyFill="1" applyBorder="1" applyAlignment="1">
      <alignment vertical="center"/>
    </xf>
    <xf numFmtId="164" fontId="0" fillId="0" borderId="0" xfId="0" applyNumberFormat="1" applyFill="1"/>
    <xf numFmtId="10" fontId="0" fillId="0" borderId="0" xfId="0" applyNumberFormat="1" applyFill="1"/>
    <xf numFmtId="10" fontId="0" fillId="0" borderId="0" xfId="42" applyNumberFormat="1" applyFont="1"/>
    <xf numFmtId="17" fontId="16" fillId="40" borderId="0" xfId="0" applyNumberFormat="1" applyFont="1" applyFill="1" applyAlignment="1">
      <alignment horizontal="center"/>
    </xf>
    <xf numFmtId="0" fontId="29" fillId="42" borderId="0" xfId="0" applyFont="1" applyFill="1" applyAlignment="1">
      <alignment horizontal="left" vertical="center"/>
    </xf>
    <xf numFmtId="0" fontId="29" fillId="38" borderId="0" xfId="0" applyFont="1" applyFill="1" applyAlignment="1">
      <alignment horizontal="left" vertical="center"/>
    </xf>
    <xf numFmtId="0" fontId="30" fillId="39" borderId="0" xfId="0" applyFont="1" applyFill="1" applyAlignment="1">
      <alignment horizontal="left" vertical="center"/>
    </xf>
    <xf numFmtId="14" fontId="0" fillId="0" borderId="0" xfId="0" applyNumberFormat="1" applyAlignment="1">
      <alignment horizontal="center"/>
    </xf>
    <xf numFmtId="14" fontId="0" fillId="0" borderId="0" xfId="0" applyNumberFormat="1" applyFill="1" applyAlignment="1">
      <alignment horizontal="center"/>
    </xf>
    <xf numFmtId="0" fontId="24" fillId="41" borderId="0" xfId="0" applyFont="1" applyFill="1" applyAlignment="1">
      <alignment horizontal="center"/>
    </xf>
    <xf numFmtId="0" fontId="24" fillId="41" borderId="0" xfId="0" applyFont="1" applyFill="1"/>
    <xf numFmtId="0" fontId="16" fillId="35" borderId="0" xfId="0" applyFont="1" applyFill="1" applyAlignment="1">
      <alignment vertical="center"/>
    </xf>
    <xf numFmtId="164" fontId="0" fillId="0" borderId="11" xfId="0" applyNumberFormat="1" applyFill="1" applyBorder="1" applyAlignment="1">
      <alignment horizontal="right" vertical="center"/>
    </xf>
    <xf numFmtId="164" fontId="0" fillId="0" borderId="11" xfId="0" applyNumberFormat="1" applyBorder="1" applyAlignment="1">
      <alignment horizontal="right" vertical="center"/>
    </xf>
    <xf numFmtId="166" fontId="0" fillId="0" borderId="0" xfId="0" applyNumberFormat="1"/>
    <xf numFmtId="164" fontId="0" fillId="0" borderId="11" xfId="0" applyNumberFormat="1" applyBorder="1" applyAlignment="1">
      <alignment horizontal="right"/>
    </xf>
    <xf numFmtId="164" fontId="0" fillId="0" borderId="0" xfId="0" applyNumberFormat="1" applyFill="1" applyAlignment="1">
      <alignment horizontal="right"/>
    </xf>
    <xf numFmtId="0" fontId="0" fillId="0" borderId="0" xfId="0" applyAlignment="1">
      <alignment horizontal="right"/>
    </xf>
    <xf numFmtId="164" fontId="0" fillId="0" borderId="0" xfId="0" applyNumberFormat="1" applyFill="1" applyAlignment="1">
      <alignment horizontal="right" vertical="center"/>
    </xf>
    <xf numFmtId="164" fontId="16" fillId="0" borderId="0" xfId="0" applyNumberFormat="1" applyFont="1" applyAlignment="1">
      <alignment horizontal="right" vertical="center"/>
    </xf>
    <xf numFmtId="164" fontId="16" fillId="43" borderId="0" xfId="0" applyNumberFormat="1" applyFont="1" applyFill="1" applyAlignment="1">
      <alignment horizontal="center" vertical="center"/>
    </xf>
    <xf numFmtId="0" fontId="32" fillId="0" borderId="11" xfId="0" applyFont="1" applyBorder="1" applyAlignment="1">
      <alignment vertical="center"/>
    </xf>
    <xf numFmtId="0" fontId="31" fillId="33" borderId="13" xfId="0" applyFont="1" applyFill="1" applyBorder="1" applyAlignment="1">
      <alignment vertical="center"/>
    </xf>
    <xf numFmtId="164" fontId="31" fillId="33" borderId="13" xfId="0" applyNumberFormat="1" applyFont="1" applyFill="1" applyBorder="1" applyAlignment="1">
      <alignment horizontal="right" vertical="center"/>
    </xf>
    <xf numFmtId="164" fontId="16" fillId="43" borderId="0" xfId="0" quotePrefix="1" applyNumberFormat="1" applyFont="1" applyFill="1" applyAlignment="1">
      <alignment horizontal="center" vertical="center"/>
    </xf>
    <xf numFmtId="0" fontId="16" fillId="39" borderId="0" xfId="0" applyFont="1" applyFill="1"/>
    <xf numFmtId="0" fontId="16" fillId="44" borderId="0" xfId="0" applyFont="1" applyFill="1" applyAlignment="1">
      <alignment vertical="center"/>
    </xf>
    <xf numFmtId="0" fontId="13" fillId="42" borderId="0" xfId="0" applyFont="1" applyFill="1"/>
    <xf numFmtId="0" fontId="16" fillId="46" borderId="0" xfId="0" applyFont="1" applyFill="1"/>
    <xf numFmtId="0" fontId="16" fillId="45" borderId="14" xfId="0" applyFont="1" applyFill="1" applyBorder="1"/>
    <xf numFmtId="164" fontId="16" fillId="45" borderId="14" xfId="0" applyNumberFormat="1" applyFont="1" applyFill="1" applyBorder="1"/>
    <xf numFmtId="0" fontId="0" fillId="37" borderId="0" xfId="0" applyFill="1"/>
    <xf numFmtId="0" fontId="33" fillId="0" borderId="0" xfId="0" applyFont="1"/>
    <xf numFmtId="0" fontId="34" fillId="0" borderId="0" xfId="0" applyFont="1"/>
    <xf numFmtId="0" fontId="34" fillId="0" borderId="0" xfId="0" applyFont="1" applyAlignment="1">
      <alignment vertical="center"/>
    </xf>
    <xf numFmtId="0" fontId="36" fillId="0" borderId="0" xfId="0" applyFont="1"/>
    <xf numFmtId="0" fontId="37" fillId="0" borderId="0" xfId="0" applyFont="1"/>
    <xf numFmtId="164" fontId="35" fillId="47" borderId="0" xfId="0" applyNumberFormat="1" applyFont="1" applyFill="1" applyAlignment="1">
      <alignment horizontal="right"/>
    </xf>
    <xf numFmtId="164" fontId="0" fillId="0" borderId="0" xfId="0" applyNumberFormat="1" applyAlignment="1">
      <alignment horizontal="center"/>
    </xf>
    <xf numFmtId="0" fontId="13" fillId="48" borderId="0" xfId="0" applyFont="1" applyFill="1"/>
    <xf numFmtId="0" fontId="38" fillId="0" borderId="0" xfId="0" applyFont="1"/>
    <xf numFmtId="17" fontId="16" fillId="43" borderId="0" xfId="0" applyNumberFormat="1" applyFont="1" applyFill="1"/>
  </cellXfs>
  <cellStyles count="50">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1 2" xfId="46"/>
    <cellStyle name="Encabezado 4" xfId="5" builtinId="19" customBuiltin="1"/>
    <cellStyle name="Encabezado 4 2" xfId="45"/>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8" builtinId="8"/>
    <cellStyle name="Incorrecto" xfId="7" builtinId="27" customBuiltin="1"/>
    <cellStyle name="Neutral" xfId="8" builtinId="28" customBuiltin="1"/>
    <cellStyle name="Normal" xfId="0" builtinId="0"/>
    <cellStyle name="Normal 2" xfId="44"/>
    <cellStyle name="Normal 3" xfId="49"/>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2 2" xfId="47"/>
    <cellStyle name="Título 3" xfId="4" builtinId="18" customBuiltin="1"/>
    <cellStyle name="Título 4" xfId="43"/>
    <cellStyle name="Total" xfId="17" builtinId="25" customBuiltin="1"/>
  </cellStyles>
  <dxfs count="6">
    <dxf>
      <border>
        <left style="dotted">
          <color theme="4" tint="0.59996337778862885"/>
        </left>
      </border>
    </dxf>
    <dxf>
      <fill>
        <patternFill>
          <bgColor theme="0" tint="-4.9989318521683403E-2"/>
        </patternFill>
      </fill>
    </dxf>
    <dxf>
      <border diagonalUp="0" diagonalDown="0">
        <left style="dotted">
          <color theme="4" tint="0.59996337778862885"/>
        </left>
        <right/>
        <top/>
        <bottom/>
        <vertical/>
        <horizontal/>
      </border>
    </dxf>
    <dxf>
      <font>
        <b/>
        <i val="0"/>
        <color theme="1" tint="0.34998626667073579"/>
      </font>
      <border diagonalUp="0" diagonalDown="0">
        <left/>
        <right/>
        <top style="dotted">
          <color theme="4" tint="0.59996337778862885"/>
        </top>
        <bottom style="dotted">
          <color theme="4" tint="0.59996337778862885"/>
        </bottom>
        <vertical/>
        <horizontal/>
      </border>
    </dxf>
    <dxf>
      <font>
        <b val="0"/>
        <i val="0"/>
        <color theme="4" tint="-0.499984740745262"/>
      </font>
      <fill>
        <patternFill patternType="none">
          <fgColor indexed="64"/>
          <bgColor auto="1"/>
        </patternFill>
      </fill>
      <border diagonalUp="0" diagonalDown="0">
        <left/>
        <right/>
        <top style="medium">
          <color theme="4" tint="-0.24994659260841701"/>
        </top>
        <bottom style="dotted">
          <color theme="4" tint="0.59996337778862885"/>
        </bottom>
        <vertical/>
        <horizontal/>
      </border>
    </dxf>
    <dxf>
      <font>
        <b val="0"/>
        <i val="0"/>
        <color theme="1" tint="0.34998626667073579"/>
      </font>
      <fill>
        <patternFill patternType="none">
          <bgColor auto="1"/>
        </patternFill>
      </fill>
      <border diagonalUp="0" diagonalDown="0">
        <left/>
        <right/>
        <top/>
        <bottom/>
        <vertical/>
        <horizontal/>
      </border>
    </dxf>
  </dxfs>
  <tableStyles count="1" defaultTableStyle="TableStyleMedium2" defaultPivotStyle="PivotStyleLight16">
    <tableStyle name="Gastos iniciales" pivot="0" count="6">
      <tableStyleElement type="wholeTable" dxfId="5"/>
      <tableStyleElement type="headerRow" dxfId="4"/>
      <tableStyleElement type="totalRow" dxfId="3"/>
      <tableStyleElement type="lastColumn" dxfId="2"/>
      <tableStyleElement type="secondRowStripe" dxfId="1"/>
      <tableStyleElement type="lastTotalCell" dxfId="0"/>
    </tableStyle>
  </tableStyles>
  <colors>
    <mruColors>
      <color rgb="FFFCE0E8"/>
      <color rgb="FFA3F779"/>
      <color rgb="FF047E21"/>
      <color rgb="FFFF5757"/>
      <color rgb="FF7C062B"/>
      <color rgb="FFF65050"/>
      <color rgb="FFF76969"/>
      <color rgb="FFFAA8A8"/>
      <color rgb="FFF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Productividad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rgbClr val="7C062B"/>
              </a:solidFill>
              <a:round/>
            </a:ln>
            <a:effectLst/>
          </c:spPr>
          <c:marker>
            <c:symbol val="circle"/>
            <c:size val="5"/>
            <c:spPr>
              <a:solidFill>
                <a:schemeClr val="accent4"/>
              </a:solidFill>
              <a:ln w="9525">
                <a:solidFill>
                  <a:schemeClr val="accent6">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'Ejemplo estados financieros'!$B$3:$G$3</c:f>
              <c:numCache>
                <c:formatCode>mmm\-yy</c:formatCode>
                <c:ptCount val="6"/>
                <c:pt idx="0">
                  <c:v>44197</c:v>
                </c:pt>
                <c:pt idx="1">
                  <c:v>44228</c:v>
                </c:pt>
                <c:pt idx="2">
                  <c:v>44256</c:v>
                </c:pt>
                <c:pt idx="3">
                  <c:v>44287</c:v>
                </c:pt>
                <c:pt idx="4">
                  <c:v>44317</c:v>
                </c:pt>
                <c:pt idx="5">
                  <c:v>44348</c:v>
                </c:pt>
              </c:numCache>
            </c:numRef>
          </c:cat>
          <c:val>
            <c:numRef>
              <c:f>'Ejemplo estados financieros'!$J$4:$O$4</c:f>
              <c:numCache>
                <c:formatCode>0.00%</c:formatCode>
                <c:ptCount val="6"/>
                <c:pt idx="0">
                  <c:v>0.19531772575250836</c:v>
                </c:pt>
                <c:pt idx="1">
                  <c:v>0.19708609271523178</c:v>
                </c:pt>
                <c:pt idx="2">
                  <c:v>0.17773265651438241</c:v>
                </c:pt>
                <c:pt idx="3">
                  <c:v>0.16988617886178861</c:v>
                </c:pt>
                <c:pt idx="4">
                  <c:v>0.16370129870129871</c:v>
                </c:pt>
                <c:pt idx="5">
                  <c:v>0.163943661971831</c:v>
                </c:pt>
              </c:numCache>
            </c:numRef>
          </c:val>
          <c:smooth val="0"/>
          <c:extLst>
            <c:ext xmlns:c16="http://schemas.microsoft.com/office/drawing/2014/chart" uri="{C3380CC4-5D6E-409C-BE32-E72D297353CC}">
              <c16:uniqueId val="{00000000-5D4C-4434-9649-B8564FB83194}"/>
            </c:ext>
          </c:extLst>
        </c:ser>
        <c:dLbls>
          <c:showLegendKey val="0"/>
          <c:showVal val="1"/>
          <c:showCatName val="0"/>
          <c:showSerName val="0"/>
          <c:showPercent val="0"/>
          <c:showBubbleSize val="0"/>
        </c:dLbls>
        <c:marker val="1"/>
        <c:smooth val="0"/>
        <c:axId val="1373170000"/>
        <c:axId val="1373177904"/>
      </c:lineChart>
      <c:dateAx>
        <c:axId val="1373170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7904"/>
        <c:crosses val="autoZero"/>
        <c:auto val="1"/>
        <c:lblOffset val="100"/>
        <c:baseTimeUnit val="months"/>
      </c:dateAx>
      <c:valAx>
        <c:axId val="1373177904"/>
        <c:scaling>
          <c:orientation val="minMax"/>
          <c:min val="0.1600000000000000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0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Productividad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8804824431192276E-2"/>
          <c:y val="0.29673329838142937"/>
          <c:w val="0.87679849142221666"/>
          <c:h val="0.57436222071011866"/>
        </c:manualLayout>
      </c:layout>
      <c:lineChart>
        <c:grouping val="standard"/>
        <c:varyColors val="0"/>
        <c:ser>
          <c:idx val="0"/>
          <c:order val="0"/>
          <c:spPr>
            <a:ln w="28575" cap="rnd">
              <a:solidFill>
                <a:srgbClr val="7C062B"/>
              </a:solidFill>
              <a:round/>
            </a:ln>
            <a:effectLst/>
          </c:spPr>
          <c:marker>
            <c:symbol val="circle"/>
            <c:size val="5"/>
            <c:spPr>
              <a:solidFill>
                <a:schemeClr val="accent4"/>
              </a:solidFill>
              <a:ln w="9525">
                <a:solidFill>
                  <a:schemeClr val="accent6">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'Calculos financieros'!$B$54:$R$54</c:f>
              <c:numCache>
                <c:formatCode>mmm\-yy</c:formatCode>
                <c:ptCount val="17"/>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numCache>
            </c:numRef>
          </c:cat>
          <c:val>
            <c:numRef>
              <c:f>'Calculos financieros'!$B$55:$R$55</c:f>
              <c:numCache>
                <c:formatCode>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0-0ABB-4674-A284-903F841769E2}"/>
            </c:ext>
          </c:extLst>
        </c:ser>
        <c:dLbls>
          <c:showLegendKey val="0"/>
          <c:showVal val="1"/>
          <c:showCatName val="0"/>
          <c:showSerName val="0"/>
          <c:showPercent val="0"/>
          <c:showBubbleSize val="0"/>
        </c:dLbls>
        <c:marker val="1"/>
        <c:smooth val="0"/>
        <c:axId val="1373170000"/>
        <c:axId val="1373177904"/>
      </c:lineChart>
      <c:dateAx>
        <c:axId val="1373170000"/>
        <c:scaling>
          <c:orientation val="minMax"/>
        </c:scaling>
        <c:delete val="0"/>
        <c:axPos val="b"/>
        <c:numFmt formatCode="mmm\-yy"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7904"/>
        <c:crosses val="autoZero"/>
        <c:auto val="1"/>
        <c:lblOffset val="100"/>
        <c:baseTimeUnit val="months"/>
      </c:dateAx>
      <c:valAx>
        <c:axId val="1373177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0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Rentabilidad del activo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6"/>
              </a:solidFill>
              <a:round/>
            </a:ln>
            <a:effectLst/>
          </c:spPr>
          <c:marker>
            <c:symbol val="circle"/>
            <c:size val="5"/>
            <c:spPr>
              <a:solidFill>
                <a:srgbClr val="7C062B"/>
              </a:solidFill>
              <a:ln w="9525">
                <a:solidFill>
                  <a:schemeClr val="accent6">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'Calculos financieros'!$B$91:$R$91</c:f>
              <c:numCache>
                <c:formatCode>mmm\-yy</c:formatCode>
                <c:ptCount val="17"/>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numCache>
            </c:numRef>
          </c:cat>
          <c:val>
            <c:numRef>
              <c:f>'Calculos financieros'!$B$92:$R$92</c:f>
              <c:numCache>
                <c:formatCode>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0-A915-4C16-A6E7-583B75C41BC7}"/>
            </c:ext>
          </c:extLst>
        </c:ser>
        <c:dLbls>
          <c:showLegendKey val="0"/>
          <c:showVal val="1"/>
          <c:showCatName val="0"/>
          <c:showSerName val="0"/>
          <c:showPercent val="0"/>
          <c:showBubbleSize val="0"/>
        </c:dLbls>
        <c:marker val="1"/>
        <c:smooth val="0"/>
        <c:axId val="1373170000"/>
        <c:axId val="1373177904"/>
      </c:lineChart>
      <c:dateAx>
        <c:axId val="1373170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7904"/>
        <c:crosses val="autoZero"/>
        <c:auto val="1"/>
        <c:lblOffset val="100"/>
        <c:baseTimeUnit val="months"/>
      </c:dateAx>
      <c:valAx>
        <c:axId val="1373177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0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Gastos entre ventas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5">
                  <a:lumMod val="50000"/>
                </a:schemeClr>
              </a:solidFill>
              <a:round/>
            </a:ln>
            <a:effectLst/>
          </c:spPr>
          <c:marker>
            <c:symbol val="circle"/>
            <c:size val="5"/>
            <c:spPr>
              <a:solidFill>
                <a:srgbClr val="FF5757"/>
              </a:solidFill>
              <a:ln w="9525">
                <a:solidFill>
                  <a:schemeClr val="accent6">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'Calculos financieros'!$B$73:$R$73</c:f>
              <c:numCache>
                <c:formatCode>mmm\-yy</c:formatCode>
                <c:ptCount val="17"/>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numCache>
            </c:numRef>
          </c:cat>
          <c:val>
            <c:numRef>
              <c:f>'Calculos financieros'!$B$74:$R$74</c:f>
              <c:numCache>
                <c:formatCode>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0-2FFA-4BD9-A63D-0C752EBC50FF}"/>
            </c:ext>
          </c:extLst>
        </c:ser>
        <c:dLbls>
          <c:showLegendKey val="0"/>
          <c:showVal val="1"/>
          <c:showCatName val="0"/>
          <c:showSerName val="0"/>
          <c:showPercent val="0"/>
          <c:showBubbleSize val="0"/>
        </c:dLbls>
        <c:marker val="1"/>
        <c:smooth val="0"/>
        <c:axId val="1373170000"/>
        <c:axId val="1373177904"/>
      </c:lineChart>
      <c:dateAx>
        <c:axId val="1373170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7904"/>
        <c:crosses val="autoZero"/>
        <c:auto val="1"/>
        <c:lblOffset val="100"/>
        <c:baseTimeUnit val="months"/>
      </c:dateAx>
      <c:valAx>
        <c:axId val="1373177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0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Rentabilidad del activo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6"/>
              </a:solidFill>
              <a:round/>
            </a:ln>
            <a:effectLst/>
          </c:spPr>
          <c:marker>
            <c:symbol val="circle"/>
            <c:size val="5"/>
            <c:spPr>
              <a:solidFill>
                <a:srgbClr val="7C062B"/>
              </a:solidFill>
              <a:ln w="9525">
                <a:solidFill>
                  <a:schemeClr val="accent6">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'Ejemplo estados financieros'!$B$3:$G$3</c:f>
              <c:numCache>
                <c:formatCode>mmm\-yy</c:formatCode>
                <c:ptCount val="6"/>
                <c:pt idx="0">
                  <c:v>44197</c:v>
                </c:pt>
                <c:pt idx="1">
                  <c:v>44228</c:v>
                </c:pt>
                <c:pt idx="2">
                  <c:v>44256</c:v>
                </c:pt>
                <c:pt idx="3">
                  <c:v>44287</c:v>
                </c:pt>
                <c:pt idx="4">
                  <c:v>44317</c:v>
                </c:pt>
                <c:pt idx="5">
                  <c:v>44348</c:v>
                </c:pt>
              </c:numCache>
            </c:numRef>
          </c:cat>
          <c:val>
            <c:numRef>
              <c:f>'Ejemplo estados financieros'!$J$38:$O$38</c:f>
              <c:numCache>
                <c:formatCode>0.00%</c:formatCode>
                <c:ptCount val="6"/>
                <c:pt idx="0">
                  <c:v>7.2886115444617788E-2</c:v>
                </c:pt>
                <c:pt idx="1">
                  <c:v>7.5028362536241025E-2</c:v>
                </c:pt>
                <c:pt idx="2">
                  <c:v>6.6862722631733054E-2</c:v>
                </c:pt>
                <c:pt idx="3">
                  <c:v>6.716465884107535E-2</c:v>
                </c:pt>
                <c:pt idx="4">
                  <c:v>6.5466065933495202E-2</c:v>
                </c:pt>
                <c:pt idx="5">
                  <c:v>6.8679769756251063E-2</c:v>
                </c:pt>
              </c:numCache>
            </c:numRef>
          </c:val>
          <c:smooth val="0"/>
          <c:extLst>
            <c:ext xmlns:c16="http://schemas.microsoft.com/office/drawing/2014/chart" uri="{C3380CC4-5D6E-409C-BE32-E72D297353CC}">
              <c16:uniqueId val="{00000000-5BED-428D-9B79-FC802984F125}"/>
            </c:ext>
          </c:extLst>
        </c:ser>
        <c:dLbls>
          <c:showLegendKey val="0"/>
          <c:showVal val="1"/>
          <c:showCatName val="0"/>
          <c:showSerName val="0"/>
          <c:showPercent val="0"/>
          <c:showBubbleSize val="0"/>
        </c:dLbls>
        <c:marker val="1"/>
        <c:smooth val="0"/>
        <c:axId val="1373170000"/>
        <c:axId val="1373177904"/>
      </c:lineChart>
      <c:dateAx>
        <c:axId val="1373170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7904"/>
        <c:crosses val="autoZero"/>
        <c:auto val="1"/>
        <c:lblOffset val="100"/>
        <c:baseTimeUnit val="months"/>
      </c:dateAx>
      <c:valAx>
        <c:axId val="1373177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0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Gastos entre ventas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5">
                  <a:lumMod val="50000"/>
                </a:schemeClr>
              </a:solidFill>
              <a:round/>
            </a:ln>
            <a:effectLst/>
          </c:spPr>
          <c:marker>
            <c:symbol val="circle"/>
            <c:size val="5"/>
            <c:spPr>
              <a:solidFill>
                <a:srgbClr val="FF5757"/>
              </a:solidFill>
              <a:ln w="9525">
                <a:solidFill>
                  <a:schemeClr val="accent6">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'Ejemplo estados financieros'!$B$3:$G$3</c:f>
              <c:numCache>
                <c:formatCode>mmm\-yy</c:formatCode>
                <c:ptCount val="6"/>
                <c:pt idx="0">
                  <c:v>44197</c:v>
                </c:pt>
                <c:pt idx="1">
                  <c:v>44228</c:v>
                </c:pt>
                <c:pt idx="2">
                  <c:v>44256</c:v>
                </c:pt>
                <c:pt idx="3">
                  <c:v>44287</c:v>
                </c:pt>
                <c:pt idx="4">
                  <c:v>44317</c:v>
                </c:pt>
                <c:pt idx="5">
                  <c:v>44348</c:v>
                </c:pt>
              </c:numCache>
            </c:numRef>
          </c:cat>
          <c:val>
            <c:numRef>
              <c:f>'Ejemplo estados financieros'!$J$21:$O$21</c:f>
              <c:numCache>
                <c:formatCode>0.00%</c:formatCode>
                <c:ptCount val="6"/>
                <c:pt idx="0">
                  <c:v>0.882943143812709</c:v>
                </c:pt>
                <c:pt idx="1">
                  <c:v>0.8688741721854305</c:v>
                </c:pt>
                <c:pt idx="2">
                  <c:v>0.9235194585448393</c:v>
                </c:pt>
                <c:pt idx="3">
                  <c:v>0.91154471544715443</c:v>
                </c:pt>
                <c:pt idx="4">
                  <c:v>0.93149350649350648</c:v>
                </c:pt>
                <c:pt idx="5">
                  <c:v>0.92676056338028168</c:v>
                </c:pt>
              </c:numCache>
            </c:numRef>
          </c:val>
          <c:smooth val="0"/>
          <c:extLst>
            <c:ext xmlns:c16="http://schemas.microsoft.com/office/drawing/2014/chart" uri="{C3380CC4-5D6E-409C-BE32-E72D297353CC}">
              <c16:uniqueId val="{00000000-3602-4795-8863-10309D362917}"/>
            </c:ext>
          </c:extLst>
        </c:ser>
        <c:dLbls>
          <c:showLegendKey val="0"/>
          <c:showVal val="1"/>
          <c:showCatName val="0"/>
          <c:showSerName val="0"/>
          <c:showPercent val="0"/>
          <c:showBubbleSize val="0"/>
        </c:dLbls>
        <c:marker val="1"/>
        <c:smooth val="0"/>
        <c:axId val="1373170000"/>
        <c:axId val="1373177904"/>
      </c:lineChart>
      <c:dateAx>
        <c:axId val="1373170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7904"/>
        <c:crosses val="autoZero"/>
        <c:auto val="1"/>
        <c:lblOffset val="100"/>
        <c:baseTimeUnit val="months"/>
      </c:dateAx>
      <c:valAx>
        <c:axId val="1373177904"/>
        <c:scaling>
          <c:orientation val="minMax"/>
          <c:min val="0.85000000000000009"/>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0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Productividad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8804824431192276E-2"/>
          <c:y val="0.29673329838142937"/>
          <c:w val="0.87679849142221666"/>
          <c:h val="0.57436222071011866"/>
        </c:manualLayout>
      </c:layout>
      <c:lineChart>
        <c:grouping val="standard"/>
        <c:varyColors val="0"/>
        <c:ser>
          <c:idx val="0"/>
          <c:order val="0"/>
          <c:spPr>
            <a:ln w="28575" cap="rnd">
              <a:solidFill>
                <a:srgbClr val="7C062B"/>
              </a:solidFill>
              <a:round/>
            </a:ln>
            <a:effectLst/>
          </c:spPr>
          <c:marker>
            <c:symbol val="circle"/>
            <c:size val="5"/>
            <c:spPr>
              <a:solidFill>
                <a:schemeClr val="accent4"/>
              </a:solidFill>
              <a:ln w="9525">
                <a:solidFill>
                  <a:schemeClr val="accent6">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'Ejemplo calculos'!$H$41:$L$41</c:f>
              <c:numCache>
                <c:formatCode>mmm\-yy</c:formatCode>
                <c:ptCount val="5"/>
                <c:pt idx="0">
                  <c:v>44228</c:v>
                </c:pt>
                <c:pt idx="1">
                  <c:v>44256</c:v>
                </c:pt>
                <c:pt idx="2">
                  <c:v>44287</c:v>
                </c:pt>
                <c:pt idx="3">
                  <c:v>44317</c:v>
                </c:pt>
                <c:pt idx="4">
                  <c:v>44348</c:v>
                </c:pt>
              </c:numCache>
            </c:numRef>
          </c:cat>
          <c:val>
            <c:numRef>
              <c:f>'Ejemplo calculos'!$H$42:$L$42</c:f>
              <c:numCache>
                <c:formatCode>0.00%</c:formatCode>
                <c:ptCount val="5"/>
                <c:pt idx="0">
                  <c:v>-0.12089990441076062</c:v>
                </c:pt>
                <c:pt idx="1">
                  <c:v>0.25420277616509201</c:v>
                </c:pt>
                <c:pt idx="2">
                  <c:v>0.31145330036142299</c:v>
                </c:pt>
                <c:pt idx="3">
                  <c:v>0.34463924963924963</c:v>
                </c:pt>
                <c:pt idx="4">
                  <c:v>0.3630716000564892</c:v>
                </c:pt>
              </c:numCache>
            </c:numRef>
          </c:val>
          <c:smooth val="0"/>
          <c:extLst>
            <c:ext xmlns:c16="http://schemas.microsoft.com/office/drawing/2014/chart" uri="{C3380CC4-5D6E-409C-BE32-E72D297353CC}">
              <c16:uniqueId val="{00000000-4909-4FBF-B58C-9A20C2583D96}"/>
            </c:ext>
          </c:extLst>
        </c:ser>
        <c:dLbls>
          <c:showLegendKey val="0"/>
          <c:showVal val="1"/>
          <c:showCatName val="0"/>
          <c:showSerName val="0"/>
          <c:showPercent val="0"/>
          <c:showBubbleSize val="0"/>
        </c:dLbls>
        <c:marker val="1"/>
        <c:smooth val="0"/>
        <c:axId val="1373170000"/>
        <c:axId val="1373177904"/>
      </c:lineChart>
      <c:dateAx>
        <c:axId val="1373170000"/>
        <c:scaling>
          <c:orientation val="minMax"/>
        </c:scaling>
        <c:delete val="0"/>
        <c:axPos val="b"/>
        <c:numFmt formatCode="mmm\-yy"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7904"/>
        <c:crosses val="autoZero"/>
        <c:auto val="1"/>
        <c:lblOffset val="100"/>
        <c:baseTimeUnit val="months"/>
      </c:dateAx>
      <c:valAx>
        <c:axId val="1373177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0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Rentabilidad del activo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6"/>
              </a:solidFill>
              <a:round/>
            </a:ln>
            <a:effectLst/>
          </c:spPr>
          <c:marker>
            <c:symbol val="circle"/>
            <c:size val="5"/>
            <c:spPr>
              <a:solidFill>
                <a:srgbClr val="7C062B"/>
              </a:solidFill>
              <a:ln w="9525">
                <a:solidFill>
                  <a:schemeClr val="accent6">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'Ejemplo calculos'!$H$76:$L$76</c:f>
              <c:numCache>
                <c:formatCode>0.00%</c:formatCode>
                <c:ptCount val="5"/>
                <c:pt idx="0">
                  <c:v>-0.18646798652064028</c:v>
                </c:pt>
                <c:pt idx="1">
                  <c:v>1.0144018534119628</c:v>
                </c:pt>
                <c:pt idx="2">
                  <c:v>1.3793681550126373</c:v>
                </c:pt>
                <c:pt idx="3">
                  <c:v>1.7102759056444818</c:v>
                </c:pt>
                <c:pt idx="4">
                  <c:v>2.1658887952822239</c:v>
                </c:pt>
              </c:numCache>
            </c:numRef>
          </c:cat>
          <c:val>
            <c:numRef>
              <c:f>'Ejemplo calculos'!$H$76:$L$76</c:f>
              <c:numCache>
                <c:formatCode>0.00%</c:formatCode>
                <c:ptCount val="5"/>
                <c:pt idx="0">
                  <c:v>-0.18646798652064028</c:v>
                </c:pt>
                <c:pt idx="1">
                  <c:v>1.0144018534119628</c:v>
                </c:pt>
                <c:pt idx="2">
                  <c:v>1.3793681550126373</c:v>
                </c:pt>
                <c:pt idx="3">
                  <c:v>1.7102759056444818</c:v>
                </c:pt>
                <c:pt idx="4">
                  <c:v>2.1658887952822239</c:v>
                </c:pt>
              </c:numCache>
            </c:numRef>
          </c:val>
          <c:smooth val="0"/>
          <c:extLst>
            <c:ext xmlns:c16="http://schemas.microsoft.com/office/drawing/2014/chart" uri="{C3380CC4-5D6E-409C-BE32-E72D297353CC}">
              <c16:uniqueId val="{00000000-C7C5-4217-AE84-48F57481E710}"/>
            </c:ext>
          </c:extLst>
        </c:ser>
        <c:dLbls>
          <c:showLegendKey val="0"/>
          <c:showVal val="1"/>
          <c:showCatName val="0"/>
          <c:showSerName val="0"/>
          <c:showPercent val="0"/>
          <c:showBubbleSize val="0"/>
        </c:dLbls>
        <c:marker val="1"/>
        <c:smooth val="0"/>
        <c:axId val="1373170000"/>
        <c:axId val="1373177904"/>
      </c:lineChart>
      <c:catAx>
        <c:axId val="1373170000"/>
        <c:scaling>
          <c:orientation val="minMax"/>
        </c:scaling>
        <c:delete val="1"/>
        <c:axPos val="b"/>
        <c:numFmt formatCode="0.00%" sourceLinked="1"/>
        <c:majorTickMark val="none"/>
        <c:minorTickMark val="none"/>
        <c:tickLblPos val="nextTo"/>
        <c:crossAx val="1373177904"/>
        <c:crosses val="autoZero"/>
        <c:auto val="1"/>
        <c:lblAlgn val="ctr"/>
        <c:lblOffset val="100"/>
        <c:noMultiLvlLbl val="1"/>
      </c:catAx>
      <c:valAx>
        <c:axId val="1373177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0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Gastos entre ventas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5">
                  <a:lumMod val="50000"/>
                </a:schemeClr>
              </a:solidFill>
              <a:round/>
            </a:ln>
            <a:effectLst/>
          </c:spPr>
          <c:marker>
            <c:symbol val="circle"/>
            <c:size val="5"/>
            <c:spPr>
              <a:solidFill>
                <a:srgbClr val="FF5757"/>
              </a:solidFill>
              <a:ln w="9525">
                <a:solidFill>
                  <a:schemeClr val="accent6">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'Ejemplo calculos'!$H$58:$L$58</c:f>
              <c:numCache>
                <c:formatCode>mmm\-yy</c:formatCode>
                <c:ptCount val="5"/>
                <c:pt idx="0">
                  <c:v>44228</c:v>
                </c:pt>
                <c:pt idx="1">
                  <c:v>44256</c:v>
                </c:pt>
                <c:pt idx="2">
                  <c:v>44287</c:v>
                </c:pt>
                <c:pt idx="3">
                  <c:v>44317</c:v>
                </c:pt>
                <c:pt idx="4">
                  <c:v>44348</c:v>
                </c:pt>
              </c:numCache>
            </c:numRef>
          </c:cat>
          <c:val>
            <c:numRef>
              <c:f>'Ejemplo calculos'!$H$59:$L$59</c:f>
              <c:numCache>
                <c:formatCode>0.00%</c:formatCode>
                <c:ptCount val="5"/>
                <c:pt idx="0">
                  <c:v>0.67089990441076064</c:v>
                </c:pt>
                <c:pt idx="1">
                  <c:v>0.28579722383490791</c:v>
                </c:pt>
                <c:pt idx="2">
                  <c:v>0.26854669963857714</c:v>
                </c:pt>
                <c:pt idx="3">
                  <c:v>0.25036075036075034</c:v>
                </c:pt>
                <c:pt idx="4">
                  <c:v>0.24692839994351079</c:v>
                </c:pt>
              </c:numCache>
            </c:numRef>
          </c:val>
          <c:smooth val="0"/>
          <c:extLst>
            <c:ext xmlns:c16="http://schemas.microsoft.com/office/drawing/2014/chart" uri="{C3380CC4-5D6E-409C-BE32-E72D297353CC}">
              <c16:uniqueId val="{00000000-143C-48C9-99E5-E2E4214B8585}"/>
            </c:ext>
          </c:extLst>
        </c:ser>
        <c:dLbls>
          <c:showLegendKey val="0"/>
          <c:showVal val="1"/>
          <c:showCatName val="0"/>
          <c:showSerName val="0"/>
          <c:showPercent val="0"/>
          <c:showBubbleSize val="0"/>
        </c:dLbls>
        <c:marker val="1"/>
        <c:smooth val="0"/>
        <c:axId val="1373170000"/>
        <c:axId val="1373177904"/>
      </c:lineChart>
      <c:dateAx>
        <c:axId val="1373170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7904"/>
        <c:crosses val="autoZero"/>
        <c:auto val="1"/>
        <c:lblOffset val="100"/>
        <c:baseTimeUnit val="months"/>
      </c:dateAx>
      <c:valAx>
        <c:axId val="1373177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0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Productividad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rgbClr val="7C062B"/>
              </a:solidFill>
              <a:round/>
            </a:ln>
            <a:effectLst/>
          </c:spPr>
          <c:marker>
            <c:symbol val="circle"/>
            <c:size val="5"/>
            <c:spPr>
              <a:solidFill>
                <a:schemeClr val="accent4"/>
              </a:solidFill>
              <a:ln w="9525">
                <a:solidFill>
                  <a:schemeClr val="accent6">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'Estados financieros'!$Q$4:$AC$4</c:f>
              <c:numCache>
                <c:formatCode>mmm\-yy</c:formatCode>
                <c:ptCount val="13"/>
                <c:pt idx="0">
                  <c:v>43983</c:v>
                </c:pt>
                <c:pt idx="1">
                  <c:v>44013</c:v>
                </c:pt>
                <c:pt idx="2">
                  <c:v>44044</c:v>
                </c:pt>
                <c:pt idx="3">
                  <c:v>44075</c:v>
                </c:pt>
                <c:pt idx="4">
                  <c:v>44105</c:v>
                </c:pt>
                <c:pt idx="5">
                  <c:v>44136</c:v>
                </c:pt>
                <c:pt idx="6">
                  <c:v>44166</c:v>
                </c:pt>
                <c:pt idx="7">
                  <c:v>44197</c:v>
                </c:pt>
                <c:pt idx="8">
                  <c:v>44228</c:v>
                </c:pt>
                <c:pt idx="9">
                  <c:v>44256</c:v>
                </c:pt>
                <c:pt idx="10">
                  <c:v>44287</c:v>
                </c:pt>
                <c:pt idx="11">
                  <c:v>44317</c:v>
                </c:pt>
                <c:pt idx="12">
                  <c:v>44348</c:v>
                </c:pt>
              </c:numCache>
            </c:numRef>
          </c:cat>
          <c:val>
            <c:numRef>
              <c:f>'Estados financieros'!$Q$5:$AC$5</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7D86-4996-A9DB-D9EBFC2754DA}"/>
            </c:ext>
          </c:extLst>
        </c:ser>
        <c:dLbls>
          <c:showLegendKey val="0"/>
          <c:showVal val="1"/>
          <c:showCatName val="0"/>
          <c:showSerName val="0"/>
          <c:showPercent val="0"/>
          <c:showBubbleSize val="0"/>
        </c:dLbls>
        <c:marker val="1"/>
        <c:smooth val="0"/>
        <c:axId val="1373170000"/>
        <c:axId val="1373177904"/>
      </c:lineChart>
      <c:dateAx>
        <c:axId val="1373170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7904"/>
        <c:crosses val="autoZero"/>
        <c:auto val="1"/>
        <c:lblOffset val="100"/>
        <c:baseTimeUnit val="months"/>
      </c:dateAx>
      <c:valAx>
        <c:axId val="1373177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0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Rentabilidad del activo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6"/>
              </a:solidFill>
              <a:round/>
            </a:ln>
            <a:effectLst/>
          </c:spPr>
          <c:marker>
            <c:symbol val="circle"/>
            <c:size val="5"/>
            <c:spPr>
              <a:solidFill>
                <a:srgbClr val="7C062B"/>
              </a:solidFill>
              <a:ln w="9525">
                <a:solidFill>
                  <a:schemeClr val="accent6">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'Estados financieros'!$Q$38:$AC$38</c:f>
              <c:numCache>
                <c:formatCode>mmm\-yy</c:formatCode>
                <c:ptCount val="13"/>
                <c:pt idx="0">
                  <c:v>43983</c:v>
                </c:pt>
                <c:pt idx="1">
                  <c:v>44013</c:v>
                </c:pt>
                <c:pt idx="2">
                  <c:v>44044</c:v>
                </c:pt>
                <c:pt idx="3">
                  <c:v>44075</c:v>
                </c:pt>
                <c:pt idx="4">
                  <c:v>44105</c:v>
                </c:pt>
                <c:pt idx="5">
                  <c:v>44136</c:v>
                </c:pt>
                <c:pt idx="6">
                  <c:v>44166</c:v>
                </c:pt>
                <c:pt idx="7">
                  <c:v>44197</c:v>
                </c:pt>
                <c:pt idx="8">
                  <c:v>44228</c:v>
                </c:pt>
                <c:pt idx="9">
                  <c:v>44256</c:v>
                </c:pt>
                <c:pt idx="10">
                  <c:v>44287</c:v>
                </c:pt>
                <c:pt idx="11">
                  <c:v>44317</c:v>
                </c:pt>
                <c:pt idx="12">
                  <c:v>44348</c:v>
                </c:pt>
              </c:numCache>
            </c:numRef>
          </c:cat>
          <c:val>
            <c:numRef>
              <c:f>'Estados financieros'!$Q$39:$AC$39</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EAE2-496B-9ED3-70A268163DB6}"/>
            </c:ext>
          </c:extLst>
        </c:ser>
        <c:dLbls>
          <c:showLegendKey val="0"/>
          <c:showVal val="1"/>
          <c:showCatName val="0"/>
          <c:showSerName val="0"/>
          <c:showPercent val="0"/>
          <c:showBubbleSize val="0"/>
        </c:dLbls>
        <c:marker val="1"/>
        <c:smooth val="0"/>
        <c:axId val="1373170000"/>
        <c:axId val="1373177904"/>
      </c:lineChart>
      <c:dateAx>
        <c:axId val="1373170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7904"/>
        <c:crosses val="autoZero"/>
        <c:auto val="1"/>
        <c:lblOffset val="100"/>
        <c:baseTimeUnit val="months"/>
      </c:dateAx>
      <c:valAx>
        <c:axId val="1373177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0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Gastos entre ventas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5">
                  <a:lumMod val="50000"/>
                </a:schemeClr>
              </a:solidFill>
              <a:round/>
            </a:ln>
            <a:effectLst/>
          </c:spPr>
          <c:marker>
            <c:symbol val="circle"/>
            <c:size val="5"/>
            <c:spPr>
              <a:solidFill>
                <a:srgbClr val="FF5757"/>
              </a:solidFill>
              <a:ln w="9525">
                <a:solidFill>
                  <a:schemeClr val="accent6">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'Estados financieros'!$Q$21:$AC$21</c:f>
              <c:numCache>
                <c:formatCode>mmm\-yy</c:formatCode>
                <c:ptCount val="13"/>
                <c:pt idx="0">
                  <c:v>43983</c:v>
                </c:pt>
                <c:pt idx="1">
                  <c:v>44013</c:v>
                </c:pt>
                <c:pt idx="2">
                  <c:v>44044</c:v>
                </c:pt>
                <c:pt idx="3">
                  <c:v>44075</c:v>
                </c:pt>
                <c:pt idx="4">
                  <c:v>44105</c:v>
                </c:pt>
                <c:pt idx="5">
                  <c:v>44136</c:v>
                </c:pt>
                <c:pt idx="6">
                  <c:v>44166</c:v>
                </c:pt>
                <c:pt idx="7">
                  <c:v>44197</c:v>
                </c:pt>
                <c:pt idx="8">
                  <c:v>44228</c:v>
                </c:pt>
                <c:pt idx="9">
                  <c:v>44256</c:v>
                </c:pt>
                <c:pt idx="10">
                  <c:v>44287</c:v>
                </c:pt>
                <c:pt idx="11">
                  <c:v>44317</c:v>
                </c:pt>
                <c:pt idx="12">
                  <c:v>44348</c:v>
                </c:pt>
              </c:numCache>
            </c:numRef>
          </c:cat>
          <c:val>
            <c:numRef>
              <c:f>'Estados financieros'!$Q$22:$AC$22</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7D94-4671-9406-648BCF6063B5}"/>
            </c:ext>
          </c:extLst>
        </c:ser>
        <c:dLbls>
          <c:showLegendKey val="0"/>
          <c:showVal val="1"/>
          <c:showCatName val="0"/>
          <c:showSerName val="0"/>
          <c:showPercent val="0"/>
          <c:showBubbleSize val="0"/>
        </c:dLbls>
        <c:marker val="1"/>
        <c:smooth val="0"/>
        <c:axId val="1373170000"/>
        <c:axId val="1373177904"/>
      </c:lineChart>
      <c:dateAx>
        <c:axId val="1373170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7904"/>
        <c:crosses val="autoZero"/>
        <c:auto val="1"/>
        <c:lblOffset val="100"/>
        <c:baseTimeUnit val="months"/>
      </c:dateAx>
      <c:valAx>
        <c:axId val="1373177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73170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https://www.tiktok.com/@jorgeromerolegacy" TargetMode="External"/><Relationship Id="rId3" Type="http://schemas.openxmlformats.org/officeDocument/2006/relationships/image" Target="../media/image3.png"/><Relationship Id="rId7" Type="http://schemas.openxmlformats.org/officeDocument/2006/relationships/hyperlink" Target="https://api.whatsapp.com/send?phone=524426808770" TargetMode="External"/><Relationship Id="rId12"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s://t.me/jorgeromerolegacy" TargetMode="External"/><Relationship Id="rId11" Type="http://schemas.openxmlformats.org/officeDocument/2006/relationships/image" Target="../media/image7.png"/><Relationship Id="rId5" Type="http://schemas.openxmlformats.org/officeDocument/2006/relationships/image" Target="../media/image5.png"/><Relationship Id="rId10" Type="http://schemas.openxmlformats.org/officeDocument/2006/relationships/hyperlink" Target="https://www.youtube.com/channel/UC1_8sHihWvQQk4NA4T1mo7A" TargetMode="External"/><Relationship Id="rId4" Type="http://schemas.openxmlformats.org/officeDocument/2006/relationships/image" Target="../media/image4.png"/><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299754</xdr:colOff>
      <xdr:row>6</xdr:row>
      <xdr:rowOff>152399</xdr:rowOff>
    </xdr:from>
    <xdr:to>
      <xdr:col>6</xdr:col>
      <xdr:colOff>155754</xdr:colOff>
      <xdr:row>49</xdr:row>
      <xdr:rowOff>41413</xdr:rowOff>
    </xdr:to>
    <xdr:sp macro="" textlink="">
      <xdr:nvSpPr>
        <xdr:cNvPr id="2" name="Rectangle 16" descr="Background">
          <a:extLst>
            <a:ext uri="{FF2B5EF4-FFF2-40B4-BE49-F238E27FC236}">
              <a16:creationId xmlns:a16="http://schemas.microsoft.com/office/drawing/2014/main" id="{137B70AF-382B-448D-817A-3D596CFF9572}"/>
            </a:ext>
          </a:extLst>
        </xdr:cNvPr>
        <xdr:cNvSpPr/>
      </xdr:nvSpPr>
      <xdr:spPr>
        <a:xfrm>
          <a:off x="299754" y="1295399"/>
          <a:ext cx="4428000" cy="712801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lientData/>
  </xdr:twoCellAnchor>
  <xdr:twoCellAnchor>
    <xdr:from>
      <xdr:col>1</xdr:col>
      <xdr:colOff>448857</xdr:colOff>
      <xdr:row>0</xdr:row>
      <xdr:rowOff>70790</xdr:rowOff>
    </xdr:from>
    <xdr:to>
      <xdr:col>5</xdr:col>
      <xdr:colOff>733425</xdr:colOff>
      <xdr:row>5</xdr:row>
      <xdr:rowOff>38927</xdr:rowOff>
    </xdr:to>
    <xdr:sp macro="" textlink="">
      <xdr:nvSpPr>
        <xdr:cNvPr id="3" name="Step" descr="Save time by filling cells automatically">
          <a:extLst>
            <a:ext uri="{FF2B5EF4-FFF2-40B4-BE49-F238E27FC236}">
              <a16:creationId xmlns:a16="http://schemas.microsoft.com/office/drawing/2014/main" id="{AF47609E-4D34-4A69-BA3D-CEB7DBF8D6FE}"/>
            </a:ext>
          </a:extLst>
        </xdr:cNvPr>
        <xdr:cNvSpPr txBox="1"/>
      </xdr:nvSpPr>
      <xdr:spPr>
        <a:xfrm>
          <a:off x="1210857" y="70790"/>
          <a:ext cx="3332568" cy="92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a:ln>
                <a:noFill/>
              </a:ln>
              <a:solidFill>
                <a:schemeClr val="bg1"/>
              </a:solidFill>
              <a:effectLst/>
              <a:uLnTx/>
              <a:uFillTx/>
              <a:latin typeface="Corbel" panose="020B0503020204020204" pitchFamily="34" charset="0"/>
              <a:ea typeface="Segoe UI" pitchFamily="34" charset="0"/>
              <a:cs typeface="Segoe UI Light" panose="020B0502040204020203" pitchFamily="34" charset="0"/>
            </a:rPr>
            <a:t>¿Mi negocio es rentable?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1" u="none" strike="noStrike" kern="0" cap="none" spc="0" normalizeH="0" baseline="0">
              <a:ln>
                <a:noFill/>
              </a:ln>
              <a:solidFill>
                <a:schemeClr val="bg1"/>
              </a:solidFill>
              <a:effectLst/>
              <a:uLnTx/>
              <a:uFillTx/>
              <a:latin typeface="Corbel Light" panose="020B0303020204020204" pitchFamily="34" charset="0"/>
              <a:ea typeface="Segoe UI" pitchFamily="34" charset="0"/>
              <a:cs typeface="Segoe UI Light" panose="020B0502040204020203" pitchFamily="34" charset="0"/>
            </a:rPr>
            <a:t>Material para práctica financiera</a:t>
          </a:r>
          <a:endParaRPr lang="en-US" sz="1600" b="0" i="1">
            <a:solidFill>
              <a:schemeClr val="bg1"/>
            </a:solidFill>
            <a:effectLst/>
            <a:latin typeface="Corbel Light" panose="020B0303020204020204" pitchFamily="34" charset="0"/>
            <a:ea typeface="Segoe UI" pitchFamily="34" charset="0"/>
            <a:cs typeface="Segoe UI Light" panose="020B0502040204020203" pitchFamily="34" charset="0"/>
          </a:endParaRPr>
        </a:p>
      </xdr:txBody>
    </xdr:sp>
    <xdr:clientData/>
  </xdr:twoCellAnchor>
  <xdr:twoCellAnchor>
    <xdr:from>
      <xdr:col>0</xdr:col>
      <xdr:colOff>536539</xdr:colOff>
      <xdr:row>9</xdr:row>
      <xdr:rowOff>80672</xdr:rowOff>
    </xdr:from>
    <xdr:to>
      <xdr:col>5</xdr:col>
      <xdr:colOff>650539</xdr:colOff>
      <xdr:row>9</xdr:row>
      <xdr:rowOff>80672</xdr:rowOff>
    </xdr:to>
    <xdr:cxnSp macro="">
      <xdr:nvCxnSpPr>
        <xdr:cNvPr id="4" name="Straight Connector 18" descr="Decorative line">
          <a:extLst>
            <a:ext uri="{FF2B5EF4-FFF2-40B4-BE49-F238E27FC236}">
              <a16:creationId xmlns:a16="http://schemas.microsoft.com/office/drawing/2014/main" id="{0095E977-1FBE-4FE3-BA21-5C3BE67B0F49}"/>
            </a:ext>
          </a:extLst>
        </xdr:cNvPr>
        <xdr:cNvCxnSpPr>
          <a:cxnSpLocks/>
        </xdr:cNvCxnSpPr>
      </xdr:nvCxnSpPr>
      <xdr:spPr>
        <a:xfrm>
          <a:off x="536539" y="1795172"/>
          <a:ext cx="392400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367841</xdr:colOff>
      <xdr:row>46</xdr:row>
      <xdr:rowOff>58417</xdr:rowOff>
    </xdr:from>
    <xdr:to>
      <xdr:col>6</xdr:col>
      <xdr:colOff>79841</xdr:colOff>
      <xdr:row>46</xdr:row>
      <xdr:rowOff>58417</xdr:rowOff>
    </xdr:to>
    <xdr:cxnSp macro="">
      <xdr:nvCxnSpPr>
        <xdr:cNvPr id="5" name="Straight Connector 20" descr="Decorative line">
          <a:extLst>
            <a:ext uri="{FF2B5EF4-FFF2-40B4-BE49-F238E27FC236}">
              <a16:creationId xmlns:a16="http://schemas.microsoft.com/office/drawing/2014/main" id="{C39DCB16-F8AA-4C63-B133-F36A561B1EC1}"/>
            </a:ext>
          </a:extLst>
        </xdr:cNvPr>
        <xdr:cNvCxnSpPr>
          <a:cxnSpLocks/>
        </xdr:cNvCxnSpPr>
      </xdr:nvCxnSpPr>
      <xdr:spPr>
        <a:xfrm>
          <a:off x="367841" y="7297417"/>
          <a:ext cx="428400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555015</xdr:colOff>
      <xdr:row>9</xdr:row>
      <xdr:rowOff>98970</xdr:rowOff>
    </xdr:from>
    <xdr:to>
      <xdr:col>5</xdr:col>
      <xdr:colOff>662609</xdr:colOff>
      <xdr:row>26</xdr:row>
      <xdr:rowOff>0</xdr:rowOff>
    </xdr:to>
    <xdr:sp macro="" textlink="">
      <xdr:nvSpPr>
        <xdr:cNvPr id="6" name="Step" descr="Here’s how to use the fill handle in Excel:">
          <a:extLst>
            <a:ext uri="{FF2B5EF4-FFF2-40B4-BE49-F238E27FC236}">
              <a16:creationId xmlns:a16="http://schemas.microsoft.com/office/drawing/2014/main" id="{0EB6F5D6-F878-40B4-808A-621D4B3EE56E}"/>
            </a:ext>
          </a:extLst>
        </xdr:cNvPr>
        <xdr:cNvSpPr txBox="1"/>
      </xdr:nvSpPr>
      <xdr:spPr>
        <a:xfrm>
          <a:off x="555015" y="1813470"/>
          <a:ext cx="3917594" cy="3206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El presente archivo te ayudará a analizar la rentabilidad de tu negocio con base en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indicadores financieros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que el ejercicio sea más práctico y útil para ti, se presenta la información de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 proyectos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Una dentista que tiene como ingresos la consulta en su consultorio así como el servicio a empresas. Se presentan sus estados financieros.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Un restaurante enfocado en la venta de hamburguesas. Se presentan sus desgloses de ventas y gastos.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Los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3 indicadores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que veremos en el documento te permitirán evaluar la eficiencia con que tu negocio está generando utilidad y con ello analizar áreas de oportunidad para seguir creciendo tus proyectos.</a:t>
          </a:r>
        </a:p>
      </xdr:txBody>
    </xdr:sp>
    <xdr:clientData/>
  </xdr:twoCellAnchor>
  <xdr:twoCellAnchor>
    <xdr:from>
      <xdr:col>1</xdr:col>
      <xdr:colOff>172073</xdr:colOff>
      <xdr:row>26</xdr:row>
      <xdr:rowOff>60711</xdr:rowOff>
    </xdr:from>
    <xdr:to>
      <xdr:col>5</xdr:col>
      <xdr:colOff>713273</xdr:colOff>
      <xdr:row>31</xdr:row>
      <xdr:rowOff>161925</xdr:rowOff>
    </xdr:to>
    <xdr:sp macro="" textlink="">
      <xdr:nvSpPr>
        <xdr:cNvPr id="8" name="Step" descr="Rest your cursor on the lower-right corner of the cell until &#10;it becomes a cross:">
          <a:extLst>
            <a:ext uri="{FF2B5EF4-FFF2-40B4-BE49-F238E27FC236}">
              <a16:creationId xmlns:a16="http://schemas.microsoft.com/office/drawing/2014/main" id="{1A45740E-0DD2-4A3F-ACA5-B07D7C77A260}"/>
            </a:ext>
          </a:extLst>
        </xdr:cNvPr>
        <xdr:cNvSpPr txBox="1"/>
      </xdr:nvSpPr>
      <xdr:spPr>
        <a:xfrm>
          <a:off x="934073" y="5013711"/>
          <a:ext cx="3589200" cy="1053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lgn="just">
            <a:defRPr/>
          </a:pP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Ejemplo estados financieros</a:t>
          </a: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hace referencia al</a:t>
          </a:r>
          <a:r>
            <a:rPr lang="en-U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estado de resultados y la cuenta de activos fijos (del balance general) </a:t>
          </a: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 una</a:t>
          </a:r>
          <a:r>
            <a:rPr lang="en-U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dentista, que nos permitirán estimar los indicadores. Te será de mayor utilidad esta sección si ya manejas estados financieros.</a:t>
          </a:r>
          <a:endPar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533340</xdr:colOff>
      <xdr:row>26</xdr:row>
      <xdr:rowOff>128680</xdr:rowOff>
    </xdr:from>
    <xdr:to>
      <xdr:col>1</xdr:col>
      <xdr:colOff>145872</xdr:colOff>
      <xdr:row>28</xdr:row>
      <xdr:rowOff>118455</xdr:rowOff>
    </xdr:to>
    <xdr:sp macro="" textlink="">
      <xdr:nvSpPr>
        <xdr:cNvPr id="9" name="Oval 26" descr="2">
          <a:extLst>
            <a:ext uri="{FF2B5EF4-FFF2-40B4-BE49-F238E27FC236}">
              <a16:creationId xmlns:a16="http://schemas.microsoft.com/office/drawing/2014/main" id="{041B173C-4A83-424A-B392-05303F493184}"/>
            </a:ext>
          </a:extLst>
        </xdr:cNvPr>
        <xdr:cNvSpPr/>
      </xdr:nvSpPr>
      <xdr:spPr>
        <a:xfrm>
          <a:off x="533340" y="3557680"/>
          <a:ext cx="374532" cy="37077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clientData/>
  </xdr:twoCellAnchor>
  <xdr:twoCellAnchor>
    <xdr:from>
      <xdr:col>1</xdr:col>
      <xdr:colOff>162550</xdr:colOff>
      <xdr:row>32</xdr:row>
      <xdr:rowOff>59012</xdr:rowOff>
    </xdr:from>
    <xdr:to>
      <xdr:col>5</xdr:col>
      <xdr:colOff>702307</xdr:colOff>
      <xdr:row>38</xdr:row>
      <xdr:rowOff>28576</xdr:rowOff>
    </xdr:to>
    <xdr:sp macro="" textlink="">
      <xdr:nvSpPr>
        <xdr:cNvPr id="10" name="Step" descr="Click the cross and drag down three cells. Excel will automatically fill the cells with the totals: 110, 120, and 130. People call this “filling down”&#10;">
          <a:extLst>
            <a:ext uri="{FF2B5EF4-FFF2-40B4-BE49-F238E27FC236}">
              <a16:creationId xmlns:a16="http://schemas.microsoft.com/office/drawing/2014/main" id="{35565E4A-383C-402F-B6C3-607F806888C6}"/>
            </a:ext>
          </a:extLst>
        </xdr:cNvPr>
        <xdr:cNvSpPr txBox="1"/>
      </xdr:nvSpPr>
      <xdr:spPr>
        <a:xfrm>
          <a:off x="924550" y="4250012"/>
          <a:ext cx="3587757" cy="1112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lgn="just">
            <a:defRPr/>
          </a:pP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 pestaña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Ejemplo cálculos</a:t>
          </a: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se refiere a</a:t>
          </a:r>
          <a:r>
            <a:rPr lang="en-U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las finanzas de un negocio dedicado a la elaboración de hamburguesas. Te será de mayor utilidad si registras tus ventas mediante Excel, una app de control de ventas, entre otros.</a:t>
          </a:r>
          <a:endPar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533340</xdr:colOff>
      <xdr:row>32</xdr:row>
      <xdr:rowOff>137158</xdr:rowOff>
    </xdr:from>
    <xdr:to>
      <xdr:col>1</xdr:col>
      <xdr:colOff>145872</xdr:colOff>
      <xdr:row>34</xdr:row>
      <xdr:rowOff>126374</xdr:rowOff>
    </xdr:to>
    <xdr:sp macro="" textlink="">
      <xdr:nvSpPr>
        <xdr:cNvPr id="11" name="Oval 28" descr="3">
          <a:extLst>
            <a:ext uri="{FF2B5EF4-FFF2-40B4-BE49-F238E27FC236}">
              <a16:creationId xmlns:a16="http://schemas.microsoft.com/office/drawing/2014/main" id="{01E98BBF-6C90-43AA-8FFA-A8452C1C08A0}"/>
            </a:ext>
          </a:extLst>
        </xdr:cNvPr>
        <xdr:cNvSpPr/>
      </xdr:nvSpPr>
      <xdr:spPr>
        <a:xfrm>
          <a:off x="533340" y="4328158"/>
          <a:ext cx="374532" cy="37021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clientData/>
  </xdr:twoCellAnchor>
  <xdr:twoCellAnchor>
    <xdr:from>
      <xdr:col>0</xdr:col>
      <xdr:colOff>1</xdr:colOff>
      <xdr:row>0</xdr:row>
      <xdr:rowOff>1</xdr:rowOff>
    </xdr:from>
    <xdr:to>
      <xdr:col>1</xdr:col>
      <xdr:colOff>323851</xdr:colOff>
      <xdr:row>5</xdr:row>
      <xdr:rowOff>1</xdr:rowOff>
    </xdr:to>
    <xdr:sp macro="" textlink="">
      <xdr:nvSpPr>
        <xdr:cNvPr id="12" name="Rectángulo 11"/>
        <xdr:cNvSpPr/>
      </xdr:nvSpPr>
      <xdr:spPr>
        <a:xfrm>
          <a:off x="1" y="1"/>
          <a:ext cx="1085850" cy="952500"/>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389282</xdr:colOff>
      <xdr:row>46</xdr:row>
      <xdr:rowOff>97031</xdr:rowOff>
    </xdr:from>
    <xdr:to>
      <xdr:col>6</xdr:col>
      <xdr:colOff>82825</xdr:colOff>
      <xdr:row>48</xdr:row>
      <xdr:rowOff>179395</xdr:rowOff>
    </xdr:to>
    <xdr:sp macro="" textlink="">
      <xdr:nvSpPr>
        <xdr:cNvPr id="13" name="Step" descr="Here’s how to use the fill handle in Excel:">
          <a:extLst>
            <a:ext uri="{FF2B5EF4-FFF2-40B4-BE49-F238E27FC236}">
              <a16:creationId xmlns:a16="http://schemas.microsoft.com/office/drawing/2014/main" id="{0EB6F5D6-F878-40B4-808A-621D4B3EE56E}"/>
            </a:ext>
          </a:extLst>
        </xdr:cNvPr>
        <xdr:cNvSpPr txBox="1"/>
      </xdr:nvSpPr>
      <xdr:spPr>
        <a:xfrm>
          <a:off x="389282" y="7336031"/>
          <a:ext cx="4265543" cy="463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Light" panose="020B0502040204020203" pitchFamily="34" charset="0"/>
              <a:ea typeface="Segoe UI" pitchFamily="34" charset="0"/>
              <a:cs typeface="Segoe UI Light" panose="020B0502040204020203" pitchFamily="34" charset="0"/>
            </a:rPr>
            <a:t>Si tienes alguna duda para el llenado del presente archivo, con gusto te ayudo a resolverla.</a:t>
          </a:r>
        </a:p>
      </xdr:txBody>
    </xdr:sp>
    <xdr:clientData/>
  </xdr:twoCellAnchor>
  <xdr:twoCellAnchor>
    <xdr:from>
      <xdr:col>0</xdr:col>
      <xdr:colOff>569783</xdr:colOff>
      <xdr:row>6</xdr:row>
      <xdr:rowOff>165652</xdr:rowOff>
    </xdr:from>
    <xdr:to>
      <xdr:col>5</xdr:col>
      <xdr:colOff>669181</xdr:colOff>
      <xdr:row>9</xdr:row>
      <xdr:rowOff>67237</xdr:rowOff>
    </xdr:to>
    <xdr:sp macro="" textlink="">
      <xdr:nvSpPr>
        <xdr:cNvPr id="15" name="Step" descr="Save time by filling cells automatically">
          <a:extLst>
            <a:ext uri="{FF2B5EF4-FFF2-40B4-BE49-F238E27FC236}">
              <a16:creationId xmlns:a16="http://schemas.microsoft.com/office/drawing/2014/main" id="{AF47609E-4D34-4A69-BA3D-CEB7DBF8D6FE}"/>
            </a:ext>
          </a:extLst>
        </xdr:cNvPr>
        <xdr:cNvSpPr txBox="1"/>
      </xdr:nvSpPr>
      <xdr:spPr>
        <a:xfrm>
          <a:off x="569783" y="1308652"/>
          <a:ext cx="3909398" cy="473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Instrucciones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oneCell">
    <xdr:from>
      <xdr:col>3</xdr:col>
      <xdr:colOff>685800</xdr:colOff>
      <xdr:row>54</xdr:row>
      <xdr:rowOff>9525</xdr:rowOff>
    </xdr:from>
    <xdr:to>
      <xdr:col>4</xdr:col>
      <xdr:colOff>283800</xdr:colOff>
      <xdr:row>55</xdr:row>
      <xdr:rowOff>179025</xdr:rowOff>
    </xdr:to>
    <xdr:pic>
      <xdr:nvPicPr>
        <xdr:cNvPr id="21" name="Imagen 2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0" y="9344025"/>
          <a:ext cx="360000" cy="360000"/>
        </a:xfrm>
        <a:prstGeom prst="rect">
          <a:avLst/>
        </a:prstGeom>
      </xdr:spPr>
    </xdr:pic>
    <xdr:clientData/>
  </xdr:twoCellAnchor>
  <xdr:twoCellAnchor editAs="oneCell">
    <xdr:from>
      <xdr:col>2</xdr:col>
      <xdr:colOff>223800</xdr:colOff>
      <xdr:row>54</xdr:row>
      <xdr:rowOff>23775</xdr:rowOff>
    </xdr:from>
    <xdr:to>
      <xdr:col>2</xdr:col>
      <xdr:colOff>583800</xdr:colOff>
      <xdr:row>56</xdr:row>
      <xdr:rowOff>2775</xdr:rowOff>
    </xdr:to>
    <xdr:pic>
      <xdr:nvPicPr>
        <xdr:cNvPr id="23" name="Imagen 2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47800" y="9358275"/>
          <a:ext cx="360000" cy="360000"/>
        </a:xfrm>
        <a:prstGeom prst="rect">
          <a:avLst/>
        </a:prstGeom>
      </xdr:spPr>
    </xdr:pic>
    <xdr:clientData/>
  </xdr:twoCellAnchor>
  <xdr:twoCellAnchor editAs="oneCell">
    <xdr:from>
      <xdr:col>0</xdr:col>
      <xdr:colOff>381001</xdr:colOff>
      <xdr:row>50</xdr:row>
      <xdr:rowOff>114301</xdr:rowOff>
    </xdr:from>
    <xdr:to>
      <xdr:col>0</xdr:col>
      <xdr:colOff>742951</xdr:colOff>
      <xdr:row>52</xdr:row>
      <xdr:rowOff>95251</xdr:rowOff>
    </xdr:to>
    <xdr:pic>
      <xdr:nvPicPr>
        <xdr:cNvPr id="24" name="Imagen 2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01" y="8686801"/>
          <a:ext cx="361950" cy="361950"/>
        </a:xfrm>
        <a:prstGeom prst="rect">
          <a:avLst/>
        </a:prstGeom>
      </xdr:spPr>
    </xdr:pic>
    <xdr:clientData/>
  </xdr:twoCellAnchor>
  <xdr:oneCellAnchor>
    <xdr:from>
      <xdr:col>3</xdr:col>
      <xdr:colOff>582481</xdr:colOff>
      <xdr:row>51</xdr:row>
      <xdr:rowOff>33004</xdr:rowOff>
    </xdr:from>
    <xdr:ext cx="153891" cy="153891"/>
    <xdr:pic>
      <xdr:nvPicPr>
        <xdr:cNvPr id="25" name="Imagen 2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68481" y="8796004"/>
          <a:ext cx="153891" cy="153891"/>
        </a:xfrm>
        <a:prstGeom prst="rect">
          <a:avLst/>
        </a:prstGeom>
      </xdr:spPr>
    </xdr:pic>
    <xdr:clientData/>
  </xdr:oneCellAnchor>
  <xdr:twoCellAnchor editAs="oneCell">
    <xdr:from>
      <xdr:col>0</xdr:col>
      <xdr:colOff>485776</xdr:colOff>
      <xdr:row>54</xdr:row>
      <xdr:rowOff>1</xdr:rowOff>
    </xdr:from>
    <xdr:to>
      <xdr:col>1</xdr:col>
      <xdr:colOff>83776</xdr:colOff>
      <xdr:row>55</xdr:row>
      <xdr:rowOff>169501</xdr:rowOff>
    </xdr:to>
    <xdr:pic>
      <xdr:nvPicPr>
        <xdr:cNvPr id="26" name="Imagen 2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5776" y="9334501"/>
          <a:ext cx="360000" cy="360000"/>
        </a:xfrm>
        <a:prstGeom prst="rect">
          <a:avLst/>
        </a:prstGeom>
      </xdr:spPr>
    </xdr:pic>
    <xdr:clientData/>
  </xdr:twoCellAnchor>
  <xdr:twoCellAnchor>
    <xdr:from>
      <xdr:col>0</xdr:col>
      <xdr:colOff>209550</xdr:colOff>
      <xdr:row>55</xdr:row>
      <xdr:rowOff>171450</xdr:rowOff>
    </xdr:from>
    <xdr:to>
      <xdr:col>1</xdr:col>
      <xdr:colOff>390525</xdr:colOff>
      <xdr:row>58</xdr:row>
      <xdr:rowOff>57149</xdr:rowOff>
    </xdr:to>
    <xdr:sp macro="" textlink="">
      <xdr:nvSpPr>
        <xdr:cNvPr id="28" name="CuadroTexto 27"/>
        <xdr:cNvSpPr txBox="1"/>
      </xdr:nvSpPr>
      <xdr:spPr>
        <a:xfrm>
          <a:off x="209550" y="9696450"/>
          <a:ext cx="942975"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050">
              <a:solidFill>
                <a:schemeClr val="tx1">
                  <a:lumMod val="85000"/>
                  <a:lumOff val="15000"/>
                </a:schemeClr>
              </a:solidFill>
            </a:rPr>
            <a:t>WhatsApp</a:t>
          </a:r>
        </a:p>
      </xdr:txBody>
    </xdr:sp>
    <xdr:clientData/>
  </xdr:twoCellAnchor>
  <xdr:twoCellAnchor>
    <xdr:from>
      <xdr:col>1</xdr:col>
      <xdr:colOff>695325</xdr:colOff>
      <xdr:row>56</xdr:row>
      <xdr:rowOff>0</xdr:rowOff>
    </xdr:from>
    <xdr:to>
      <xdr:col>3</xdr:col>
      <xdr:colOff>114300</xdr:colOff>
      <xdr:row>58</xdr:row>
      <xdr:rowOff>76199</xdr:rowOff>
    </xdr:to>
    <xdr:sp macro="" textlink="">
      <xdr:nvSpPr>
        <xdr:cNvPr id="29" name="CuadroTexto 28"/>
        <xdr:cNvSpPr txBox="1"/>
      </xdr:nvSpPr>
      <xdr:spPr>
        <a:xfrm>
          <a:off x="1457325" y="9715500"/>
          <a:ext cx="942975"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050">
              <a:solidFill>
                <a:schemeClr val="tx1">
                  <a:lumMod val="85000"/>
                  <a:lumOff val="15000"/>
                </a:schemeClr>
              </a:solidFill>
            </a:rPr>
            <a:t>Telegram</a:t>
          </a:r>
        </a:p>
      </xdr:txBody>
    </xdr:sp>
    <xdr:clientData/>
  </xdr:twoCellAnchor>
  <xdr:twoCellAnchor>
    <xdr:from>
      <xdr:col>3</xdr:col>
      <xdr:colOff>390525</xdr:colOff>
      <xdr:row>55</xdr:row>
      <xdr:rowOff>180975</xdr:rowOff>
    </xdr:from>
    <xdr:to>
      <xdr:col>4</xdr:col>
      <xdr:colOff>571500</xdr:colOff>
      <xdr:row>58</xdr:row>
      <xdr:rowOff>66674</xdr:rowOff>
    </xdr:to>
    <xdr:sp macro="" textlink="">
      <xdr:nvSpPr>
        <xdr:cNvPr id="30" name="CuadroTexto 29"/>
        <xdr:cNvSpPr txBox="1"/>
      </xdr:nvSpPr>
      <xdr:spPr>
        <a:xfrm>
          <a:off x="2676525" y="9705975"/>
          <a:ext cx="942975"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050">
              <a:solidFill>
                <a:schemeClr val="tx1">
                  <a:lumMod val="85000"/>
                  <a:lumOff val="15000"/>
                </a:schemeClr>
              </a:solidFill>
            </a:rPr>
            <a:t>TikTok</a:t>
          </a:r>
        </a:p>
      </xdr:txBody>
    </xdr:sp>
    <xdr:clientData/>
  </xdr:twoCellAnchor>
  <xdr:twoCellAnchor>
    <xdr:from>
      <xdr:col>1</xdr:col>
      <xdr:colOff>733425</xdr:colOff>
      <xdr:row>53</xdr:row>
      <xdr:rowOff>122147</xdr:rowOff>
    </xdr:from>
    <xdr:to>
      <xdr:col>3</xdr:col>
      <xdr:colOff>0</xdr:colOff>
      <xdr:row>57</xdr:row>
      <xdr:rowOff>66674</xdr:rowOff>
    </xdr:to>
    <xdr:sp macro="" textlink="">
      <xdr:nvSpPr>
        <xdr:cNvPr id="19" name="Rectángulo 18">
          <a:hlinkClick xmlns:r="http://schemas.openxmlformats.org/officeDocument/2006/relationships" r:id="rId6"/>
        </xdr:cNvPr>
        <xdr:cNvSpPr/>
      </xdr:nvSpPr>
      <xdr:spPr>
        <a:xfrm>
          <a:off x="1495425" y="9266147"/>
          <a:ext cx="790575" cy="706527"/>
        </a:xfrm>
        <a:prstGeom prst="rect">
          <a:avLst/>
        </a:prstGeom>
        <a:solidFill>
          <a:schemeClr val="lt1">
            <a:alpha val="1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ES" sz="1100"/>
        </a:p>
      </xdr:txBody>
    </xdr:sp>
    <xdr:clientData/>
  </xdr:twoCellAnchor>
  <xdr:twoCellAnchor>
    <xdr:from>
      <xdr:col>0</xdr:col>
      <xdr:colOff>304800</xdr:colOff>
      <xdr:row>53</xdr:row>
      <xdr:rowOff>112622</xdr:rowOff>
    </xdr:from>
    <xdr:to>
      <xdr:col>1</xdr:col>
      <xdr:colOff>266700</xdr:colOff>
      <xdr:row>57</xdr:row>
      <xdr:rowOff>66675</xdr:rowOff>
    </xdr:to>
    <xdr:sp macro="" textlink="">
      <xdr:nvSpPr>
        <xdr:cNvPr id="31" name="Rectángulo 30">
          <a:hlinkClick xmlns:r="http://schemas.openxmlformats.org/officeDocument/2006/relationships" r:id="rId7"/>
        </xdr:cNvPr>
        <xdr:cNvSpPr/>
      </xdr:nvSpPr>
      <xdr:spPr>
        <a:xfrm>
          <a:off x="304800" y="9256622"/>
          <a:ext cx="723900" cy="716053"/>
        </a:xfrm>
        <a:prstGeom prst="rect">
          <a:avLst/>
        </a:prstGeom>
        <a:solidFill>
          <a:schemeClr val="lt1">
            <a:alpha val="1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ES" sz="1100"/>
        </a:p>
      </xdr:txBody>
    </xdr:sp>
    <xdr:clientData/>
  </xdr:twoCellAnchor>
  <xdr:twoCellAnchor>
    <xdr:from>
      <xdr:col>3</xdr:col>
      <xdr:colOff>485774</xdr:colOff>
      <xdr:row>53</xdr:row>
      <xdr:rowOff>136715</xdr:rowOff>
    </xdr:from>
    <xdr:to>
      <xdr:col>4</xdr:col>
      <xdr:colOff>457200</xdr:colOff>
      <xdr:row>57</xdr:row>
      <xdr:rowOff>47624</xdr:rowOff>
    </xdr:to>
    <xdr:sp macro="" textlink="">
      <xdr:nvSpPr>
        <xdr:cNvPr id="18" name="Rectángulo 17">
          <a:hlinkClick xmlns:r="http://schemas.openxmlformats.org/officeDocument/2006/relationships" r:id="rId8"/>
        </xdr:cNvPr>
        <xdr:cNvSpPr/>
      </xdr:nvSpPr>
      <xdr:spPr>
        <a:xfrm>
          <a:off x="2771774" y="9280715"/>
          <a:ext cx="733426" cy="672909"/>
        </a:xfrm>
        <a:prstGeom prst="rect">
          <a:avLst/>
        </a:prstGeom>
        <a:solidFill>
          <a:schemeClr val="lt1">
            <a:alpha val="1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ES" sz="1100"/>
        </a:p>
      </xdr:txBody>
    </xdr:sp>
    <xdr:clientData/>
  </xdr:twoCellAnchor>
  <xdr:twoCellAnchor editAs="oneCell">
    <xdr:from>
      <xdr:col>5</xdr:col>
      <xdr:colOff>257175</xdr:colOff>
      <xdr:row>54</xdr:row>
      <xdr:rowOff>9525</xdr:rowOff>
    </xdr:from>
    <xdr:to>
      <xdr:col>5</xdr:col>
      <xdr:colOff>617175</xdr:colOff>
      <xdr:row>55</xdr:row>
      <xdr:rowOff>179025</xdr:rowOff>
    </xdr:to>
    <xdr:pic>
      <xdr:nvPicPr>
        <xdr:cNvPr id="32" name="Imagen 3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067175" y="9344025"/>
          <a:ext cx="360000" cy="360000"/>
        </a:xfrm>
        <a:prstGeom prst="rect">
          <a:avLst/>
        </a:prstGeom>
      </xdr:spPr>
    </xdr:pic>
    <xdr:clientData/>
  </xdr:twoCellAnchor>
  <xdr:twoCellAnchor>
    <xdr:from>
      <xdr:col>5</xdr:col>
      <xdr:colOff>47624</xdr:colOff>
      <xdr:row>53</xdr:row>
      <xdr:rowOff>146240</xdr:rowOff>
    </xdr:from>
    <xdr:to>
      <xdr:col>6</xdr:col>
      <xdr:colOff>19050</xdr:colOff>
      <xdr:row>57</xdr:row>
      <xdr:rowOff>57149</xdr:rowOff>
    </xdr:to>
    <xdr:sp macro="" textlink="">
      <xdr:nvSpPr>
        <xdr:cNvPr id="33" name="Rectángulo 32">
          <a:hlinkClick xmlns:r="http://schemas.openxmlformats.org/officeDocument/2006/relationships" r:id="rId10"/>
        </xdr:cNvPr>
        <xdr:cNvSpPr/>
      </xdr:nvSpPr>
      <xdr:spPr>
        <a:xfrm>
          <a:off x="3857624" y="9290240"/>
          <a:ext cx="733426" cy="672909"/>
        </a:xfrm>
        <a:prstGeom prst="rect">
          <a:avLst/>
        </a:prstGeom>
        <a:solidFill>
          <a:schemeClr val="lt1">
            <a:alpha val="1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ES" sz="1100"/>
        </a:p>
      </xdr:txBody>
    </xdr:sp>
    <xdr:clientData/>
  </xdr:twoCellAnchor>
  <xdr:twoCellAnchor>
    <xdr:from>
      <xdr:col>4</xdr:col>
      <xdr:colOff>733425</xdr:colOff>
      <xdr:row>55</xdr:row>
      <xdr:rowOff>171450</xdr:rowOff>
    </xdr:from>
    <xdr:to>
      <xdr:col>6</xdr:col>
      <xdr:colOff>152400</xdr:colOff>
      <xdr:row>58</xdr:row>
      <xdr:rowOff>57149</xdr:rowOff>
    </xdr:to>
    <xdr:sp macro="" textlink="">
      <xdr:nvSpPr>
        <xdr:cNvPr id="34" name="CuadroTexto 33"/>
        <xdr:cNvSpPr txBox="1"/>
      </xdr:nvSpPr>
      <xdr:spPr>
        <a:xfrm>
          <a:off x="3781425" y="9696450"/>
          <a:ext cx="942975"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050">
              <a:solidFill>
                <a:schemeClr val="tx1">
                  <a:lumMod val="85000"/>
                  <a:lumOff val="15000"/>
                </a:schemeClr>
              </a:solidFill>
            </a:rPr>
            <a:t>YouTube</a:t>
          </a:r>
        </a:p>
      </xdr:txBody>
    </xdr:sp>
    <xdr:clientData/>
  </xdr:twoCellAnchor>
  <xdr:twoCellAnchor editAs="oneCell">
    <xdr:from>
      <xdr:col>0</xdr:col>
      <xdr:colOff>428625</xdr:colOff>
      <xdr:row>58</xdr:row>
      <xdr:rowOff>161925</xdr:rowOff>
    </xdr:from>
    <xdr:to>
      <xdr:col>4</xdr:col>
      <xdr:colOff>704850</xdr:colOff>
      <xdr:row>62</xdr:row>
      <xdr:rowOff>87342</xdr:rowOff>
    </xdr:to>
    <xdr:pic>
      <xdr:nvPicPr>
        <xdr:cNvPr id="16" name="Imagen 1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28625" y="9686925"/>
          <a:ext cx="3324225" cy="687417"/>
        </a:xfrm>
        <a:prstGeom prst="rect">
          <a:avLst/>
        </a:prstGeom>
      </xdr:spPr>
    </xdr:pic>
    <xdr:clientData/>
  </xdr:twoCellAnchor>
  <xdr:twoCellAnchor>
    <xdr:from>
      <xdr:col>0</xdr:col>
      <xdr:colOff>436907</xdr:colOff>
      <xdr:row>62</xdr:row>
      <xdr:rowOff>87505</xdr:rowOff>
    </xdr:from>
    <xdr:to>
      <xdr:col>6</xdr:col>
      <xdr:colOff>130450</xdr:colOff>
      <xdr:row>71</xdr:row>
      <xdr:rowOff>182217</xdr:rowOff>
    </xdr:to>
    <xdr:sp macro="" textlink="">
      <xdr:nvSpPr>
        <xdr:cNvPr id="36" name="Step" descr="Here’s how to use the fill handle in Excel:">
          <a:extLst>
            <a:ext uri="{FF2B5EF4-FFF2-40B4-BE49-F238E27FC236}">
              <a16:creationId xmlns:a16="http://schemas.microsoft.com/office/drawing/2014/main" id="{0EB6F5D6-F878-40B4-808A-621D4B3EE56E}"/>
            </a:ext>
          </a:extLst>
        </xdr:cNvPr>
        <xdr:cNvSpPr txBox="1"/>
      </xdr:nvSpPr>
      <xdr:spPr>
        <a:xfrm>
          <a:off x="436907" y="10374505"/>
          <a:ext cx="4265543" cy="1809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85000"/>
                  <a:lumOff val="15000"/>
                </a:schemeClr>
              </a:solidFill>
              <a:effectLst/>
              <a:uLnTx/>
              <a:uFillTx/>
              <a:latin typeface="+mj-lt"/>
              <a:ea typeface="Segoe UI" pitchFamily="34" charset="0"/>
              <a:cs typeface="Segoe UI Light" panose="020B0502040204020203" pitchFamily="34" charset="0"/>
            </a:rPr>
            <a:t>La información financiera presentada en el documento se comparte con fines didácticos con el consentimiento de los propietarios de los negocios mostrados como ejemplo, con el objetivo de que el ejercicio sea de utilidad para ti al mostrar datos reales. Se omite el nombre del negocio por motivos de confidencialidad y seguridad.</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85000"/>
                <a:lumOff val="15000"/>
              </a:schemeClr>
            </a:solidFill>
            <a:effectLst/>
            <a:uLnTx/>
            <a:uFillTx/>
            <a:latin typeface="+mj-lt"/>
            <a:ea typeface="Segoe UI" pitchFamily="34" charset="0"/>
            <a:cs typeface="Segoe UI Light" panose="020B0502040204020203"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ES" sz="1100">
              <a:solidFill>
                <a:schemeClr val="tx1">
                  <a:lumMod val="85000"/>
                  <a:lumOff val="15000"/>
                </a:schemeClr>
              </a:solidFill>
              <a:latin typeface="+mj-lt"/>
            </a:rPr>
            <a:t>Eres libre de </a:t>
          </a:r>
          <a:r>
            <a:rPr lang="es-ES" sz="1100" b="1">
              <a:solidFill>
                <a:schemeClr val="tx1">
                  <a:lumMod val="85000"/>
                  <a:lumOff val="15000"/>
                </a:schemeClr>
              </a:solidFill>
              <a:latin typeface="+mj-lt"/>
            </a:rPr>
            <a:t>compartir</a:t>
          </a:r>
          <a:r>
            <a:rPr lang="es-ES" sz="1100">
              <a:solidFill>
                <a:schemeClr val="tx1">
                  <a:lumMod val="85000"/>
                  <a:lumOff val="15000"/>
                </a:schemeClr>
              </a:solidFill>
              <a:latin typeface="+mj-lt"/>
            </a:rPr>
            <a:t> (copiar y redistribuir el material en cualquier medio),</a:t>
          </a:r>
          <a:r>
            <a:rPr lang="es-ES" sz="1100" baseline="0">
              <a:solidFill>
                <a:schemeClr val="tx1">
                  <a:lumMod val="85000"/>
                  <a:lumOff val="15000"/>
                </a:schemeClr>
              </a:solidFill>
              <a:latin typeface="+mj-lt"/>
            </a:rPr>
            <a:t> </a:t>
          </a:r>
          <a:r>
            <a:rPr lang="es-ES" sz="1100" b="1" baseline="0">
              <a:solidFill>
                <a:schemeClr val="tx1">
                  <a:lumMod val="85000"/>
                  <a:lumOff val="15000"/>
                </a:schemeClr>
              </a:solidFill>
              <a:latin typeface="+mj-lt"/>
            </a:rPr>
            <a:t>a</a:t>
          </a:r>
          <a:r>
            <a:rPr lang="es-ES" sz="1100" b="1">
              <a:solidFill>
                <a:schemeClr val="tx1">
                  <a:lumMod val="85000"/>
                  <a:lumOff val="15000"/>
                </a:schemeClr>
              </a:solidFill>
              <a:latin typeface="+mj-lt"/>
            </a:rPr>
            <a:t>daptar</a:t>
          </a:r>
          <a:r>
            <a:rPr lang="es-ES" sz="1100" baseline="0">
              <a:solidFill>
                <a:schemeClr val="tx1">
                  <a:lumMod val="85000"/>
                  <a:lumOff val="15000"/>
                </a:schemeClr>
              </a:solidFill>
              <a:latin typeface="+mj-lt"/>
            </a:rPr>
            <a:t> (</a:t>
          </a:r>
          <a:r>
            <a:rPr lang="es-ES" sz="1100">
              <a:solidFill>
                <a:schemeClr val="tx1">
                  <a:lumMod val="85000"/>
                  <a:lumOff val="15000"/>
                </a:schemeClr>
              </a:solidFill>
              <a:latin typeface="+mj-lt"/>
            </a:rPr>
            <a:t>remezclar</a:t>
          </a:r>
          <a:r>
            <a:rPr lang="es-ES" sz="1100" baseline="0">
              <a:solidFill>
                <a:schemeClr val="tx1">
                  <a:lumMod val="85000"/>
                  <a:lumOff val="15000"/>
                </a:schemeClr>
              </a:solidFill>
              <a:latin typeface="+mj-lt"/>
            </a:rPr>
            <a:t> </a:t>
          </a:r>
          <a:r>
            <a:rPr lang="es-ES" sz="1100">
              <a:solidFill>
                <a:schemeClr val="tx1">
                  <a:lumMod val="85000"/>
                  <a:lumOff val="15000"/>
                </a:schemeClr>
              </a:solidFill>
              <a:latin typeface="+mj-lt"/>
            </a:rPr>
            <a:t>sobre el material). </a:t>
          </a:r>
          <a:r>
            <a:rPr lang="es-ES" sz="1100" b="1">
              <a:solidFill>
                <a:schemeClr val="tx1">
                  <a:lumMod val="85000"/>
                  <a:lumOff val="15000"/>
                </a:schemeClr>
              </a:solidFill>
              <a:latin typeface="+mj-lt"/>
            </a:rPr>
            <a:t>Atribución</a:t>
          </a:r>
          <a:r>
            <a:rPr lang="es-ES" sz="1100">
              <a:solidFill>
                <a:schemeClr val="tx1">
                  <a:lumMod val="85000"/>
                  <a:lumOff val="15000"/>
                </a:schemeClr>
              </a:solidFill>
              <a:latin typeface="+mj-lt"/>
            </a:rPr>
            <a:t>: debes otorgar el crédito correspondiente</a:t>
          </a:r>
          <a:r>
            <a:rPr lang="es-ES" sz="1100" baseline="0">
              <a:solidFill>
                <a:schemeClr val="tx1">
                  <a:lumMod val="85000"/>
                  <a:lumOff val="15000"/>
                </a:schemeClr>
              </a:solidFill>
              <a:latin typeface="+mj-lt"/>
            </a:rPr>
            <a:t> a </a:t>
          </a:r>
          <a:r>
            <a:rPr lang="es-ES" sz="1100" b="1" baseline="0">
              <a:solidFill>
                <a:srgbClr val="7C062B"/>
              </a:solidFill>
              <a:latin typeface="+mj-lt"/>
            </a:rPr>
            <a:t>@jorgeromerolegacy.</a:t>
          </a:r>
          <a:endParaRPr kumimoji="0" lang="en-US" sz="1100" b="1" i="0" u="none" strike="noStrike" kern="0" cap="none" spc="0" normalizeH="0" baseline="0">
            <a:ln>
              <a:noFill/>
            </a:ln>
            <a:solidFill>
              <a:srgbClr val="7C062B"/>
            </a:solidFill>
            <a:effectLst/>
            <a:uLnTx/>
            <a:uFillTx/>
            <a:latin typeface="+mj-lt"/>
            <a:ea typeface="Segoe UI" pitchFamily="34" charset="0"/>
            <a:cs typeface="Segoe UI Light" panose="020B0502040204020203" pitchFamily="34" charset="0"/>
          </a:endParaRPr>
        </a:p>
      </xdr:txBody>
    </xdr:sp>
    <xdr:clientData/>
  </xdr:twoCellAnchor>
  <xdr:twoCellAnchor>
    <xdr:from>
      <xdr:col>1</xdr:col>
      <xdr:colOff>162610</xdr:colOff>
      <xdr:row>38</xdr:row>
      <xdr:rowOff>38101</xdr:rowOff>
    </xdr:from>
    <xdr:to>
      <xdr:col>5</xdr:col>
      <xdr:colOff>702367</xdr:colOff>
      <xdr:row>41</xdr:row>
      <xdr:rowOff>19050</xdr:rowOff>
    </xdr:to>
    <xdr:sp macro="" textlink="">
      <xdr:nvSpPr>
        <xdr:cNvPr id="39" name="Step" descr="Click the cross and drag down three cells. Excel will automatically fill the cells with the totals: 110, 120, and 130. People call this “filling down”&#10;">
          <a:extLst>
            <a:ext uri="{FF2B5EF4-FFF2-40B4-BE49-F238E27FC236}">
              <a16:creationId xmlns:a16="http://schemas.microsoft.com/office/drawing/2014/main" id="{35565E4A-383C-402F-B6C3-607F806888C6}"/>
            </a:ext>
          </a:extLst>
        </xdr:cNvPr>
        <xdr:cNvSpPr txBox="1"/>
      </xdr:nvSpPr>
      <xdr:spPr>
        <a:xfrm>
          <a:off x="924610" y="7277101"/>
          <a:ext cx="3587757"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lgn="just">
            <a:defRPr/>
          </a:pP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 pestaña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Estados financieros</a:t>
          </a: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 una plantilla</a:t>
          </a:r>
          <a:r>
            <a:rPr lang="en-U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que registres tus propios números y estimes los indicadores (si empleas estados financieros).</a:t>
          </a:r>
          <a:endPar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533400</xdr:colOff>
      <xdr:row>38</xdr:row>
      <xdr:rowOff>116247</xdr:rowOff>
    </xdr:from>
    <xdr:to>
      <xdr:col>1</xdr:col>
      <xdr:colOff>145932</xdr:colOff>
      <xdr:row>40</xdr:row>
      <xdr:rowOff>105463</xdr:rowOff>
    </xdr:to>
    <xdr:sp macro="" textlink="">
      <xdr:nvSpPr>
        <xdr:cNvPr id="40" name="Oval 28" descr="3">
          <a:extLst>
            <a:ext uri="{FF2B5EF4-FFF2-40B4-BE49-F238E27FC236}">
              <a16:creationId xmlns:a16="http://schemas.microsoft.com/office/drawing/2014/main" id="{01E98BBF-6C90-43AA-8FFA-A8452C1C08A0}"/>
            </a:ext>
          </a:extLst>
        </xdr:cNvPr>
        <xdr:cNvSpPr/>
      </xdr:nvSpPr>
      <xdr:spPr>
        <a:xfrm>
          <a:off x="533400" y="5450247"/>
          <a:ext cx="374532" cy="37021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clientData/>
  </xdr:twoCellAnchor>
  <xdr:twoCellAnchor>
    <xdr:from>
      <xdr:col>1</xdr:col>
      <xdr:colOff>153085</xdr:colOff>
      <xdr:row>42</xdr:row>
      <xdr:rowOff>47626</xdr:rowOff>
    </xdr:from>
    <xdr:to>
      <xdr:col>5</xdr:col>
      <xdr:colOff>692842</xdr:colOff>
      <xdr:row>45</xdr:row>
      <xdr:rowOff>161926</xdr:rowOff>
    </xdr:to>
    <xdr:sp macro="" textlink="">
      <xdr:nvSpPr>
        <xdr:cNvPr id="41" name="Step" descr="Click the cross and drag down three cells. Excel will automatically fill the cells with the totals: 110, 120, and 130. People call this “filling down”&#10;">
          <a:extLst>
            <a:ext uri="{FF2B5EF4-FFF2-40B4-BE49-F238E27FC236}">
              <a16:creationId xmlns:a16="http://schemas.microsoft.com/office/drawing/2014/main" id="{35565E4A-383C-402F-B6C3-607F806888C6}"/>
            </a:ext>
          </a:extLst>
        </xdr:cNvPr>
        <xdr:cNvSpPr txBox="1"/>
      </xdr:nvSpPr>
      <xdr:spPr>
        <a:xfrm>
          <a:off x="915085" y="8239126"/>
          <a:ext cx="3587757"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lgn="just">
            <a:defRPr/>
          </a:pP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Cálculos financieros</a:t>
          </a:r>
          <a:r>
            <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 una plantilla para calcular tus indicadores, útil si registras tus ventas mediante apps o archivos de Excel.</a:t>
          </a:r>
          <a:endPar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523875</xdr:colOff>
      <xdr:row>42</xdr:row>
      <xdr:rowOff>106722</xdr:rowOff>
    </xdr:from>
    <xdr:to>
      <xdr:col>1</xdr:col>
      <xdr:colOff>136407</xdr:colOff>
      <xdr:row>44</xdr:row>
      <xdr:rowOff>95938</xdr:rowOff>
    </xdr:to>
    <xdr:sp macro="" textlink="">
      <xdr:nvSpPr>
        <xdr:cNvPr id="42" name="Oval 28" descr="3">
          <a:extLst>
            <a:ext uri="{FF2B5EF4-FFF2-40B4-BE49-F238E27FC236}">
              <a16:creationId xmlns:a16="http://schemas.microsoft.com/office/drawing/2014/main" id="{01E98BBF-6C90-43AA-8FFA-A8452C1C08A0}"/>
            </a:ext>
          </a:extLst>
        </xdr:cNvPr>
        <xdr:cNvSpPr/>
      </xdr:nvSpPr>
      <xdr:spPr>
        <a:xfrm>
          <a:off x="523875" y="6202722"/>
          <a:ext cx="374532" cy="37021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clientData/>
  </xdr:twoCellAnchor>
  <xdr:twoCellAnchor editAs="oneCell">
    <xdr:from>
      <xdr:col>0</xdr:col>
      <xdr:colOff>197624</xdr:colOff>
      <xdr:row>0</xdr:row>
      <xdr:rowOff>102374</xdr:rowOff>
    </xdr:from>
    <xdr:to>
      <xdr:col>1</xdr:col>
      <xdr:colOff>190499</xdr:colOff>
      <xdr:row>4</xdr:row>
      <xdr:rowOff>95249</xdr:rowOff>
    </xdr:to>
    <xdr:pic>
      <xdr:nvPicPr>
        <xdr:cNvPr id="14" name="Imagen 1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97624" y="102374"/>
          <a:ext cx="754875" cy="75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494058</xdr:colOff>
      <xdr:row>46</xdr:row>
      <xdr:rowOff>117196</xdr:rowOff>
    </xdr:from>
    <xdr:to>
      <xdr:col>14</xdr:col>
      <xdr:colOff>663708</xdr:colOff>
      <xdr:row>50</xdr:row>
      <xdr:rowOff>174346</xdr:rowOff>
    </xdr:to>
    <xdr:sp macro="" textlink="">
      <xdr:nvSpPr>
        <xdr:cNvPr id="16" name="CuadroTexto 15"/>
        <xdr:cNvSpPr txBox="1"/>
      </xdr:nvSpPr>
      <xdr:spPr>
        <a:xfrm>
          <a:off x="7418733" y="8851621"/>
          <a:ext cx="5713200" cy="819150"/>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Interpretación</a:t>
          </a:r>
          <a:r>
            <a:rPr lang="es-ES" sz="1100"/>
            <a:t>.</a:t>
          </a:r>
          <a:r>
            <a:rPr lang="es-ES" sz="1100" baseline="0"/>
            <a:t> Te permite conocer la utilidad que obtienes en relación con los activos en los que has invertido en tu negocio.</a:t>
          </a:r>
        </a:p>
        <a:p>
          <a:r>
            <a:rPr lang="es-ES" sz="1100" baseline="0"/>
            <a:t>Para este ejemplo, en junio de 2021 su rentabilidad es de 6.87%, lo que significa que de cada $100 de inversión en activos, estos le generan $6.87 de utilidad.</a:t>
          </a:r>
          <a:endParaRPr lang="es-ES" sz="1100"/>
        </a:p>
      </xdr:txBody>
    </xdr:sp>
    <xdr:clientData/>
  </xdr:twoCellAnchor>
  <xdr:twoCellAnchor>
    <xdr:from>
      <xdr:col>7</xdr:col>
      <xdr:colOff>522633</xdr:colOff>
      <xdr:row>29</xdr:row>
      <xdr:rowOff>99388</xdr:rowOff>
    </xdr:from>
    <xdr:to>
      <xdr:col>15</xdr:col>
      <xdr:colOff>25533</xdr:colOff>
      <xdr:row>32</xdr:row>
      <xdr:rowOff>153229</xdr:rowOff>
    </xdr:to>
    <xdr:sp macro="" textlink="">
      <xdr:nvSpPr>
        <xdr:cNvPr id="19" name="CuadroTexto 18"/>
        <xdr:cNvSpPr txBox="1"/>
      </xdr:nvSpPr>
      <xdr:spPr>
        <a:xfrm>
          <a:off x="7447308" y="5709613"/>
          <a:ext cx="5713200" cy="625341"/>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Interpretación</a:t>
          </a:r>
          <a:r>
            <a:rPr lang="es-ES" sz="1100"/>
            <a:t>.</a:t>
          </a:r>
          <a:r>
            <a:rPr lang="es-ES" sz="1100" baseline="0"/>
            <a:t> De cada peso que vendes cuánto representan los gastos para operar el negocio.</a:t>
          </a:r>
        </a:p>
        <a:p>
          <a:r>
            <a:rPr lang="es-ES" sz="1100" baseline="0"/>
            <a:t>Para este ejemplo, en mayo de 2021 su nivel de gastos es de 93.15%, lo que significa que de cada $100 de venta, $93.15 son gastos.</a:t>
          </a:r>
          <a:endParaRPr lang="es-ES" sz="1100"/>
        </a:p>
      </xdr:txBody>
    </xdr:sp>
    <xdr:clientData/>
  </xdr:twoCellAnchor>
  <xdr:twoCellAnchor>
    <xdr:from>
      <xdr:col>7</xdr:col>
      <xdr:colOff>519393</xdr:colOff>
      <xdr:row>12</xdr:row>
      <xdr:rowOff>139704</xdr:rowOff>
    </xdr:from>
    <xdr:to>
      <xdr:col>15</xdr:col>
      <xdr:colOff>22293</xdr:colOff>
      <xdr:row>15</xdr:row>
      <xdr:rowOff>174349</xdr:rowOff>
    </xdr:to>
    <xdr:sp macro="" textlink="">
      <xdr:nvSpPr>
        <xdr:cNvPr id="13" name="CuadroTexto 12"/>
        <xdr:cNvSpPr txBox="1"/>
      </xdr:nvSpPr>
      <xdr:spPr>
        <a:xfrm>
          <a:off x="7444068" y="2473329"/>
          <a:ext cx="5713200" cy="606145"/>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Interpretación</a:t>
          </a:r>
          <a:r>
            <a:rPr lang="es-ES" sz="1100"/>
            <a:t>.</a:t>
          </a:r>
          <a:r>
            <a:rPr lang="es-ES" sz="1100" baseline="0"/>
            <a:t> De cada peso que vendes cuánto corresponde a utilidad.</a:t>
          </a:r>
        </a:p>
        <a:p>
          <a:r>
            <a:rPr lang="es-ES" sz="1100" baseline="0"/>
            <a:t>Para este ejemplo, en enero de 2021 su productividad es de 19.53%, lo que significa que de cada $100 de venta, $19.53 representa utilidad.</a:t>
          </a:r>
          <a:endParaRPr lang="es-ES" sz="1100"/>
        </a:p>
      </xdr:txBody>
    </xdr:sp>
    <xdr:clientData/>
  </xdr:twoCellAnchor>
  <xdr:twoCellAnchor>
    <xdr:from>
      <xdr:col>8</xdr:col>
      <xdr:colOff>2241</xdr:colOff>
      <xdr:row>4</xdr:row>
      <xdr:rowOff>45385</xdr:rowOff>
    </xdr:from>
    <xdr:to>
      <xdr:col>15</xdr:col>
      <xdr:colOff>28014</xdr:colOff>
      <xdr:row>12</xdr:row>
      <xdr:rowOff>141385</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180652</xdr:colOff>
      <xdr:row>4</xdr:row>
      <xdr:rowOff>135496</xdr:rowOff>
    </xdr:from>
    <xdr:ext cx="1819024" cy="311239"/>
    <mc:AlternateContent xmlns:mc="http://schemas.openxmlformats.org/markup-compatibility/2006" xmlns:a14="http://schemas.microsoft.com/office/drawing/2010/main">
      <mc:Choice Requires="a14">
        <xdr:sp macro="" textlink="">
          <xdr:nvSpPr>
            <xdr:cNvPr id="12" name="CuadroTexto 11"/>
            <xdr:cNvSpPr txBox="1"/>
          </xdr:nvSpPr>
          <xdr:spPr>
            <a:xfrm>
              <a:off x="11315377" y="945121"/>
              <a:ext cx="1819024"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900" b="0" i="1">
                        <a:solidFill>
                          <a:srgbClr val="7C062B"/>
                        </a:solidFill>
                        <a:latin typeface="Cambria Math" panose="02040503050406030204" pitchFamily="18" charset="0"/>
                      </a:rPr>
                      <m:t>𝑃𝑟𝑜𝑑𝑢𝑐𝑡𝑖𝑣𝑖𝑑𝑎𝑑</m:t>
                    </m:r>
                    <m:r>
                      <a:rPr lang="es-ES" sz="900" i="1">
                        <a:solidFill>
                          <a:srgbClr val="7C062B"/>
                        </a:solidFill>
                        <a:latin typeface="Cambria Math" panose="02040503050406030204" pitchFamily="18" charset="0"/>
                      </a:rPr>
                      <m:t>=</m:t>
                    </m:r>
                    <m:d>
                      <m:dPr>
                        <m:ctrlPr>
                          <a:rPr lang="es-ES" sz="900" i="1">
                            <a:solidFill>
                              <a:srgbClr val="7C062B"/>
                            </a:solidFill>
                            <a:latin typeface="Cambria Math" panose="02040503050406030204" pitchFamily="18" charset="0"/>
                          </a:rPr>
                        </m:ctrlPr>
                      </m:dPr>
                      <m:e>
                        <m:f>
                          <m:fPr>
                            <m:ctrlPr>
                              <a:rPr lang="es-ES" sz="900" i="1">
                                <a:solidFill>
                                  <a:srgbClr val="7C062B"/>
                                </a:solidFill>
                                <a:latin typeface="Cambria Math" panose="02040503050406030204" pitchFamily="18" charset="0"/>
                              </a:rPr>
                            </m:ctrlPr>
                          </m:fPr>
                          <m:num>
                            <m:r>
                              <a:rPr lang="es-ES" sz="900" b="0" i="1">
                                <a:solidFill>
                                  <a:srgbClr val="7C062B"/>
                                </a:solidFill>
                                <a:latin typeface="Cambria Math" panose="02040503050406030204" pitchFamily="18" charset="0"/>
                              </a:rPr>
                              <m:t>𝑈𝑡𝑖𝑙𝑖𝑑𝑎𝑑</m:t>
                            </m:r>
                            <m:r>
                              <a:rPr lang="es-ES" sz="900" b="0" i="1">
                                <a:solidFill>
                                  <a:srgbClr val="7C062B"/>
                                </a:solidFill>
                                <a:latin typeface="Cambria Math" panose="02040503050406030204" pitchFamily="18" charset="0"/>
                              </a:rPr>
                              <m:t> </m:t>
                            </m:r>
                            <m:r>
                              <a:rPr lang="es-ES" sz="900" b="0" i="1">
                                <a:solidFill>
                                  <a:srgbClr val="7C062B"/>
                                </a:solidFill>
                                <a:latin typeface="Cambria Math" panose="02040503050406030204" pitchFamily="18" charset="0"/>
                              </a:rPr>
                              <m:t>𝑛𝑒𝑡𝑎</m:t>
                            </m:r>
                          </m:num>
                          <m:den>
                            <m:r>
                              <a:rPr lang="es-ES" sz="900" b="0" i="1">
                                <a:solidFill>
                                  <a:srgbClr val="7C062B"/>
                                </a:solidFill>
                                <a:latin typeface="Cambria Math" panose="02040503050406030204" pitchFamily="18" charset="0"/>
                              </a:rPr>
                              <m:t>𝑉𝑒𝑛𝑡𝑎𝑠</m:t>
                            </m:r>
                            <m:r>
                              <a:rPr lang="es-ES" sz="900" b="0" i="1">
                                <a:solidFill>
                                  <a:srgbClr val="7C062B"/>
                                </a:solidFill>
                                <a:latin typeface="Cambria Math" panose="02040503050406030204" pitchFamily="18" charset="0"/>
                              </a:rPr>
                              <m:t> </m:t>
                            </m:r>
                            <m:r>
                              <a:rPr lang="es-ES" sz="900" b="0" i="1">
                                <a:solidFill>
                                  <a:srgbClr val="7C062B"/>
                                </a:solidFill>
                                <a:latin typeface="Cambria Math" panose="02040503050406030204" pitchFamily="18" charset="0"/>
                              </a:rPr>
                              <m:t>𝑡𝑜𝑡𝑎𝑙𝑒𝑠</m:t>
                            </m:r>
                          </m:den>
                        </m:f>
                      </m:e>
                    </m:d>
                  </m:oMath>
                </m:oMathPara>
              </a14:m>
              <a:endParaRPr lang="es-ES" sz="900">
                <a:solidFill>
                  <a:srgbClr val="7C062B"/>
                </a:solidFill>
              </a:endParaRPr>
            </a:p>
          </xdr:txBody>
        </xdr:sp>
      </mc:Choice>
      <mc:Fallback xmlns="">
        <xdr:sp macro="" textlink="">
          <xdr:nvSpPr>
            <xdr:cNvPr id="12" name="CuadroTexto 11"/>
            <xdr:cNvSpPr txBox="1"/>
          </xdr:nvSpPr>
          <xdr:spPr>
            <a:xfrm>
              <a:off x="11315377" y="945121"/>
              <a:ext cx="1819024"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900" b="0" i="0">
                  <a:solidFill>
                    <a:srgbClr val="7C062B"/>
                  </a:solidFill>
                  <a:latin typeface="Cambria Math" panose="02040503050406030204" pitchFamily="18" charset="0"/>
                </a:rPr>
                <a:t>𝑃𝑟𝑜𝑑𝑢𝑐𝑡𝑖𝑣𝑖𝑑𝑎𝑑</a:t>
              </a:r>
              <a:r>
                <a:rPr lang="es-ES" sz="900" i="0">
                  <a:solidFill>
                    <a:srgbClr val="7C062B"/>
                  </a:solidFill>
                  <a:latin typeface="Cambria Math" panose="02040503050406030204" pitchFamily="18" charset="0"/>
                </a:rPr>
                <a:t>=((</a:t>
              </a:r>
              <a:r>
                <a:rPr lang="es-ES" sz="900" b="0" i="0">
                  <a:solidFill>
                    <a:srgbClr val="7C062B"/>
                  </a:solidFill>
                  <a:latin typeface="Cambria Math" panose="02040503050406030204" pitchFamily="18" charset="0"/>
                </a:rPr>
                <a:t>𝑈𝑡𝑖𝑙𝑖𝑑𝑎𝑑 𝑛𝑒𝑡𝑎)/(𝑉𝑒𝑛𝑡𝑎𝑠 𝑡𝑜𝑡𝑎𝑙𝑒𝑠))</a:t>
              </a:r>
              <a:endParaRPr lang="es-ES" sz="900">
                <a:solidFill>
                  <a:srgbClr val="7C062B"/>
                </a:solidFill>
              </a:endParaRPr>
            </a:p>
          </xdr:txBody>
        </xdr:sp>
      </mc:Fallback>
    </mc:AlternateContent>
    <xdr:clientData/>
  </xdr:oneCellAnchor>
  <xdr:twoCellAnchor>
    <xdr:from>
      <xdr:col>7</xdr:col>
      <xdr:colOff>495299</xdr:colOff>
      <xdr:row>38</xdr:row>
      <xdr:rowOff>35300</xdr:rowOff>
    </xdr:from>
    <xdr:to>
      <xdr:col>14</xdr:col>
      <xdr:colOff>666749</xdr:colOff>
      <xdr:row>46</xdr:row>
      <xdr:rowOff>131300</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194659</xdr:colOff>
      <xdr:row>38</xdr:row>
      <xdr:rowOff>125412</xdr:rowOff>
    </xdr:from>
    <xdr:ext cx="1679049" cy="311239"/>
    <mc:AlternateContent xmlns:mc="http://schemas.openxmlformats.org/markup-compatibility/2006" xmlns:a14="http://schemas.microsoft.com/office/drawing/2010/main">
      <mc:Choice Requires="a14">
        <xdr:sp macro="" textlink="">
          <xdr:nvSpPr>
            <xdr:cNvPr id="15" name="CuadroTexto 14"/>
            <xdr:cNvSpPr txBox="1"/>
          </xdr:nvSpPr>
          <xdr:spPr>
            <a:xfrm>
              <a:off x="11357959" y="5154612"/>
              <a:ext cx="1679049"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900" b="0" i="1">
                        <a:solidFill>
                          <a:schemeClr val="accent6">
                            <a:lumMod val="75000"/>
                          </a:schemeClr>
                        </a:solidFill>
                        <a:latin typeface="Cambria Math" panose="02040503050406030204" pitchFamily="18" charset="0"/>
                      </a:rPr>
                      <m:t>𝑅</m:t>
                    </m:r>
                    <m:r>
                      <a:rPr lang="es-ES" sz="900" b="0" i="1">
                        <a:solidFill>
                          <a:schemeClr val="accent6">
                            <a:lumMod val="75000"/>
                          </a:schemeClr>
                        </a:solidFill>
                        <a:latin typeface="Cambria Math" panose="02040503050406030204" pitchFamily="18" charset="0"/>
                      </a:rPr>
                      <m:t>. </m:t>
                    </m:r>
                    <m:r>
                      <a:rPr lang="es-ES" sz="900" b="0" i="1">
                        <a:solidFill>
                          <a:schemeClr val="accent6">
                            <a:lumMod val="75000"/>
                          </a:schemeClr>
                        </a:solidFill>
                        <a:latin typeface="Cambria Math" panose="02040503050406030204" pitchFamily="18" charset="0"/>
                      </a:rPr>
                      <m:t>𝑑𝑒𝑙</m:t>
                    </m:r>
                    <m:r>
                      <a:rPr lang="es-ES" sz="900" b="0" i="1">
                        <a:solidFill>
                          <a:schemeClr val="accent6">
                            <a:lumMod val="75000"/>
                          </a:schemeClr>
                        </a:solidFill>
                        <a:latin typeface="Cambria Math" panose="02040503050406030204" pitchFamily="18" charset="0"/>
                      </a:rPr>
                      <m:t> </m:t>
                    </m:r>
                    <m:r>
                      <a:rPr lang="es-ES" sz="900" b="0" i="1">
                        <a:solidFill>
                          <a:schemeClr val="accent6">
                            <a:lumMod val="75000"/>
                          </a:schemeClr>
                        </a:solidFill>
                        <a:latin typeface="Cambria Math" panose="02040503050406030204" pitchFamily="18" charset="0"/>
                      </a:rPr>
                      <m:t>𝐴𝑐𝑡𝑖𝑣𝑜</m:t>
                    </m:r>
                    <m:r>
                      <a:rPr lang="es-ES" sz="900" i="1">
                        <a:solidFill>
                          <a:schemeClr val="accent6">
                            <a:lumMod val="75000"/>
                          </a:schemeClr>
                        </a:solidFill>
                        <a:latin typeface="Cambria Math" panose="02040503050406030204" pitchFamily="18" charset="0"/>
                      </a:rPr>
                      <m:t>=</m:t>
                    </m:r>
                    <m:d>
                      <m:dPr>
                        <m:ctrlPr>
                          <a:rPr lang="es-ES" sz="900" i="1">
                            <a:solidFill>
                              <a:schemeClr val="accent6">
                                <a:lumMod val="75000"/>
                              </a:schemeClr>
                            </a:solidFill>
                            <a:latin typeface="Cambria Math" panose="02040503050406030204" pitchFamily="18" charset="0"/>
                          </a:rPr>
                        </m:ctrlPr>
                      </m:dPr>
                      <m:e>
                        <m:f>
                          <m:fPr>
                            <m:ctrlPr>
                              <a:rPr lang="es-ES" sz="900" i="1">
                                <a:solidFill>
                                  <a:schemeClr val="accent6">
                                    <a:lumMod val="75000"/>
                                  </a:schemeClr>
                                </a:solidFill>
                                <a:latin typeface="Cambria Math" panose="02040503050406030204" pitchFamily="18" charset="0"/>
                              </a:rPr>
                            </m:ctrlPr>
                          </m:fPr>
                          <m:num>
                            <m:r>
                              <a:rPr lang="es-ES" sz="900" b="0" i="1">
                                <a:solidFill>
                                  <a:schemeClr val="accent6">
                                    <a:lumMod val="75000"/>
                                  </a:schemeClr>
                                </a:solidFill>
                                <a:latin typeface="Cambria Math" panose="02040503050406030204" pitchFamily="18" charset="0"/>
                              </a:rPr>
                              <m:t>𝑈𝑡𝑖𝑙𝑖𝑑𝑎𝑑</m:t>
                            </m:r>
                            <m:r>
                              <a:rPr lang="es-ES" sz="900" b="0" i="1">
                                <a:solidFill>
                                  <a:schemeClr val="accent6">
                                    <a:lumMod val="75000"/>
                                  </a:schemeClr>
                                </a:solidFill>
                                <a:latin typeface="Cambria Math" panose="02040503050406030204" pitchFamily="18" charset="0"/>
                              </a:rPr>
                              <m:t> </m:t>
                            </m:r>
                            <m:r>
                              <a:rPr lang="es-ES" sz="900" b="0" i="1">
                                <a:solidFill>
                                  <a:schemeClr val="accent6">
                                    <a:lumMod val="75000"/>
                                  </a:schemeClr>
                                </a:solidFill>
                                <a:latin typeface="Cambria Math" panose="02040503050406030204" pitchFamily="18" charset="0"/>
                              </a:rPr>
                              <m:t>𝑛𝑒𝑡𝑎</m:t>
                            </m:r>
                          </m:num>
                          <m:den>
                            <m:r>
                              <a:rPr lang="es-ES" sz="900" b="0" i="1">
                                <a:solidFill>
                                  <a:schemeClr val="accent6">
                                    <a:lumMod val="75000"/>
                                  </a:schemeClr>
                                </a:solidFill>
                                <a:latin typeface="Cambria Math" panose="02040503050406030204" pitchFamily="18" charset="0"/>
                              </a:rPr>
                              <m:t>𝐴𝑐𝑡𝑖𝑣𝑜𝑠</m:t>
                            </m:r>
                            <m:r>
                              <a:rPr lang="es-ES" sz="900" b="0" i="1">
                                <a:solidFill>
                                  <a:schemeClr val="accent6">
                                    <a:lumMod val="75000"/>
                                  </a:schemeClr>
                                </a:solidFill>
                                <a:latin typeface="Cambria Math" panose="02040503050406030204" pitchFamily="18" charset="0"/>
                              </a:rPr>
                              <m:t> </m:t>
                            </m:r>
                            <m:r>
                              <a:rPr lang="es-ES" sz="900" b="0" i="1">
                                <a:solidFill>
                                  <a:schemeClr val="accent6">
                                    <a:lumMod val="75000"/>
                                  </a:schemeClr>
                                </a:solidFill>
                                <a:latin typeface="Cambria Math" panose="02040503050406030204" pitchFamily="18" charset="0"/>
                              </a:rPr>
                              <m:t>𝑓𝑖𝑗𝑜𝑠</m:t>
                            </m:r>
                          </m:den>
                        </m:f>
                      </m:e>
                    </m:d>
                  </m:oMath>
                </m:oMathPara>
              </a14:m>
              <a:endParaRPr lang="es-ES" sz="900">
                <a:solidFill>
                  <a:schemeClr val="accent6">
                    <a:lumMod val="75000"/>
                  </a:schemeClr>
                </a:solidFill>
              </a:endParaRPr>
            </a:p>
          </xdr:txBody>
        </xdr:sp>
      </mc:Choice>
      <mc:Fallback xmlns="">
        <xdr:sp macro="" textlink="">
          <xdr:nvSpPr>
            <xdr:cNvPr id="15" name="CuadroTexto 14"/>
            <xdr:cNvSpPr txBox="1"/>
          </xdr:nvSpPr>
          <xdr:spPr>
            <a:xfrm>
              <a:off x="11357959" y="5154612"/>
              <a:ext cx="1679049"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900" b="0" i="0">
                  <a:solidFill>
                    <a:schemeClr val="accent6">
                      <a:lumMod val="75000"/>
                    </a:schemeClr>
                  </a:solidFill>
                  <a:latin typeface="Cambria Math" panose="02040503050406030204" pitchFamily="18" charset="0"/>
                </a:rPr>
                <a:t>𝑅. 𝑑𝑒𝑙 𝐴𝑐𝑡𝑖𝑣𝑜</a:t>
              </a:r>
              <a:r>
                <a:rPr lang="es-ES" sz="900" i="0">
                  <a:solidFill>
                    <a:schemeClr val="accent6">
                      <a:lumMod val="75000"/>
                    </a:schemeClr>
                  </a:solidFill>
                  <a:latin typeface="Cambria Math" panose="02040503050406030204" pitchFamily="18" charset="0"/>
                </a:rPr>
                <a:t>=((</a:t>
              </a:r>
              <a:r>
                <a:rPr lang="es-ES" sz="900" b="0" i="0">
                  <a:solidFill>
                    <a:schemeClr val="accent6">
                      <a:lumMod val="75000"/>
                    </a:schemeClr>
                  </a:solidFill>
                  <a:latin typeface="Cambria Math" panose="02040503050406030204" pitchFamily="18" charset="0"/>
                </a:rPr>
                <a:t>𝑈𝑡𝑖𝑙𝑖𝑑𝑎𝑑 𝑛𝑒𝑡𝑎)/(𝐴𝑐𝑡𝑖𝑣𝑜𝑠 𝑓𝑖𝑗𝑜𝑠))</a:t>
              </a:r>
              <a:endParaRPr lang="es-ES" sz="900">
                <a:solidFill>
                  <a:schemeClr val="accent6">
                    <a:lumMod val="75000"/>
                  </a:schemeClr>
                </a:solidFill>
              </a:endParaRPr>
            </a:p>
          </xdr:txBody>
        </xdr:sp>
      </mc:Fallback>
    </mc:AlternateContent>
    <xdr:clientData/>
  </xdr:oneCellAnchor>
  <xdr:twoCellAnchor>
    <xdr:from>
      <xdr:col>7</xdr:col>
      <xdr:colOff>523874</xdr:colOff>
      <xdr:row>21</xdr:row>
      <xdr:rowOff>35301</xdr:rowOff>
    </xdr:from>
    <xdr:to>
      <xdr:col>15</xdr:col>
      <xdr:colOff>28574</xdr:colOff>
      <xdr:row>29</xdr:row>
      <xdr:rowOff>102726</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12</xdr:col>
      <xdr:colOff>175609</xdr:colOff>
      <xdr:row>21</xdr:row>
      <xdr:rowOff>125412</xdr:rowOff>
    </xdr:from>
    <xdr:ext cx="1843325" cy="311239"/>
    <mc:AlternateContent xmlns:mc="http://schemas.openxmlformats.org/markup-compatibility/2006" xmlns:a14="http://schemas.microsoft.com/office/drawing/2010/main">
      <mc:Choice Requires="a14">
        <xdr:sp macro="" textlink="">
          <xdr:nvSpPr>
            <xdr:cNvPr id="18" name="CuadroTexto 17"/>
            <xdr:cNvSpPr txBox="1"/>
          </xdr:nvSpPr>
          <xdr:spPr>
            <a:xfrm>
              <a:off x="11310334" y="4183062"/>
              <a:ext cx="1843325"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900" b="0" i="1">
                        <a:solidFill>
                          <a:schemeClr val="accent5">
                            <a:lumMod val="50000"/>
                          </a:schemeClr>
                        </a:solidFill>
                        <a:latin typeface="Cambria Math" panose="02040503050406030204" pitchFamily="18" charset="0"/>
                      </a:rPr>
                      <m:t>𝐺</m:t>
                    </m:r>
                    <m:r>
                      <a:rPr lang="es-ES" sz="900" b="0" i="1">
                        <a:solidFill>
                          <a:schemeClr val="accent5">
                            <a:lumMod val="50000"/>
                          </a:schemeClr>
                        </a:solidFill>
                        <a:latin typeface="Cambria Math" panose="02040503050406030204" pitchFamily="18" charset="0"/>
                      </a:rPr>
                      <m:t>. </m:t>
                    </m:r>
                    <m:r>
                      <a:rPr lang="es-ES" sz="900" b="0" i="1">
                        <a:solidFill>
                          <a:schemeClr val="accent5">
                            <a:lumMod val="50000"/>
                          </a:schemeClr>
                        </a:solidFill>
                        <a:latin typeface="Cambria Math" panose="02040503050406030204" pitchFamily="18" charset="0"/>
                      </a:rPr>
                      <m:t>𝑒𝑛𝑡𝑟𝑒</m:t>
                    </m:r>
                    <m:r>
                      <a:rPr lang="es-ES" sz="900" b="0" i="1">
                        <a:solidFill>
                          <a:schemeClr val="accent5">
                            <a:lumMod val="50000"/>
                          </a:schemeClr>
                        </a:solidFill>
                        <a:latin typeface="Cambria Math" panose="02040503050406030204" pitchFamily="18" charset="0"/>
                      </a:rPr>
                      <m:t> </m:t>
                    </m:r>
                    <m:r>
                      <a:rPr lang="es-ES" sz="900" b="0" i="1">
                        <a:solidFill>
                          <a:schemeClr val="accent5">
                            <a:lumMod val="50000"/>
                          </a:schemeClr>
                        </a:solidFill>
                        <a:latin typeface="Cambria Math" panose="02040503050406030204" pitchFamily="18" charset="0"/>
                      </a:rPr>
                      <m:t>𝑣𝑒𝑛𝑡𝑎𝑠</m:t>
                    </m:r>
                    <m:r>
                      <a:rPr lang="es-ES" sz="900" i="1">
                        <a:solidFill>
                          <a:schemeClr val="accent5">
                            <a:lumMod val="50000"/>
                          </a:schemeClr>
                        </a:solidFill>
                        <a:latin typeface="Cambria Math" panose="02040503050406030204" pitchFamily="18" charset="0"/>
                      </a:rPr>
                      <m:t>=</m:t>
                    </m:r>
                    <m:d>
                      <m:dPr>
                        <m:ctrlPr>
                          <a:rPr lang="es-ES" sz="900" i="1">
                            <a:solidFill>
                              <a:schemeClr val="accent5">
                                <a:lumMod val="50000"/>
                              </a:schemeClr>
                            </a:solidFill>
                            <a:latin typeface="Cambria Math" panose="02040503050406030204" pitchFamily="18" charset="0"/>
                          </a:rPr>
                        </m:ctrlPr>
                      </m:dPr>
                      <m:e>
                        <m:f>
                          <m:fPr>
                            <m:ctrlPr>
                              <a:rPr lang="es-ES" sz="900" i="1">
                                <a:solidFill>
                                  <a:schemeClr val="accent5">
                                    <a:lumMod val="50000"/>
                                  </a:schemeClr>
                                </a:solidFill>
                                <a:latin typeface="Cambria Math" panose="02040503050406030204" pitchFamily="18" charset="0"/>
                              </a:rPr>
                            </m:ctrlPr>
                          </m:fPr>
                          <m:num>
                            <m:r>
                              <a:rPr lang="es-ES" sz="900" b="0" i="1">
                                <a:solidFill>
                                  <a:schemeClr val="accent5">
                                    <a:lumMod val="50000"/>
                                  </a:schemeClr>
                                </a:solidFill>
                                <a:latin typeface="Cambria Math" panose="02040503050406030204" pitchFamily="18" charset="0"/>
                              </a:rPr>
                              <m:t>𝐺𝑎𝑠𝑡𝑜𝑠</m:t>
                            </m:r>
                          </m:num>
                          <m:den>
                            <m:r>
                              <a:rPr lang="es-ES" sz="900" b="0" i="1">
                                <a:solidFill>
                                  <a:schemeClr val="accent5">
                                    <a:lumMod val="50000"/>
                                  </a:schemeClr>
                                </a:solidFill>
                                <a:latin typeface="Cambria Math" panose="02040503050406030204" pitchFamily="18" charset="0"/>
                              </a:rPr>
                              <m:t>𝑉𝑒𝑛𝑡𝑎𝑠</m:t>
                            </m:r>
                            <m:r>
                              <a:rPr lang="es-ES" sz="900" b="0" i="1">
                                <a:solidFill>
                                  <a:schemeClr val="accent5">
                                    <a:lumMod val="50000"/>
                                  </a:schemeClr>
                                </a:solidFill>
                                <a:latin typeface="Cambria Math" panose="02040503050406030204" pitchFamily="18" charset="0"/>
                              </a:rPr>
                              <m:t> </m:t>
                            </m:r>
                            <m:r>
                              <a:rPr lang="es-ES" sz="900" b="0" i="1">
                                <a:solidFill>
                                  <a:schemeClr val="accent5">
                                    <a:lumMod val="50000"/>
                                  </a:schemeClr>
                                </a:solidFill>
                                <a:latin typeface="Cambria Math" panose="02040503050406030204" pitchFamily="18" charset="0"/>
                              </a:rPr>
                              <m:t>𝑡𝑜𝑡𝑎𝑙𝑒𝑠</m:t>
                            </m:r>
                          </m:den>
                        </m:f>
                      </m:e>
                    </m:d>
                  </m:oMath>
                </m:oMathPara>
              </a14:m>
              <a:endParaRPr lang="es-ES" sz="900">
                <a:solidFill>
                  <a:schemeClr val="accent5">
                    <a:lumMod val="50000"/>
                  </a:schemeClr>
                </a:solidFill>
              </a:endParaRPr>
            </a:p>
          </xdr:txBody>
        </xdr:sp>
      </mc:Choice>
      <mc:Fallback xmlns="">
        <xdr:sp macro="" textlink="">
          <xdr:nvSpPr>
            <xdr:cNvPr id="18" name="CuadroTexto 17"/>
            <xdr:cNvSpPr txBox="1"/>
          </xdr:nvSpPr>
          <xdr:spPr>
            <a:xfrm>
              <a:off x="11310334" y="4183062"/>
              <a:ext cx="1843325"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900" b="0" i="0">
                  <a:solidFill>
                    <a:schemeClr val="accent5">
                      <a:lumMod val="50000"/>
                    </a:schemeClr>
                  </a:solidFill>
                  <a:latin typeface="Cambria Math" panose="02040503050406030204" pitchFamily="18" charset="0"/>
                </a:rPr>
                <a:t>𝐺. 𝑒𝑛𝑡𝑟𝑒 𝑣𝑒𝑛𝑡𝑎𝑠</a:t>
              </a:r>
              <a:r>
                <a:rPr lang="es-ES" sz="900" i="0">
                  <a:solidFill>
                    <a:schemeClr val="accent5">
                      <a:lumMod val="50000"/>
                    </a:schemeClr>
                  </a:solidFill>
                  <a:latin typeface="Cambria Math" panose="02040503050406030204" pitchFamily="18" charset="0"/>
                </a:rPr>
                <a:t>=(</a:t>
              </a:r>
              <a:r>
                <a:rPr lang="es-ES" sz="900" b="0" i="0">
                  <a:solidFill>
                    <a:schemeClr val="accent5">
                      <a:lumMod val="50000"/>
                    </a:schemeClr>
                  </a:solidFill>
                  <a:latin typeface="Cambria Math" panose="02040503050406030204" pitchFamily="18" charset="0"/>
                </a:rPr>
                <a:t>𝐺𝑎𝑠𝑡𝑜𝑠/(𝑉𝑒𝑛𝑡𝑎𝑠 𝑡𝑜𝑡𝑎𝑙𝑒𝑠))</a:t>
              </a:r>
              <a:endParaRPr lang="es-ES" sz="900">
                <a:solidFill>
                  <a:schemeClr val="accent5">
                    <a:lumMod val="50000"/>
                  </a:schemeClr>
                </a:solidFill>
              </a:endParaRP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6</xdr:col>
      <xdr:colOff>5383</xdr:colOff>
      <xdr:row>85</xdr:row>
      <xdr:rowOff>124237</xdr:rowOff>
    </xdr:from>
    <xdr:to>
      <xdr:col>12</xdr:col>
      <xdr:colOff>8458</xdr:colOff>
      <xdr:row>89</xdr:row>
      <xdr:rowOff>181387</xdr:rowOff>
    </xdr:to>
    <xdr:sp macro="" textlink="">
      <xdr:nvSpPr>
        <xdr:cNvPr id="2" name="CuadroTexto 1"/>
        <xdr:cNvSpPr txBox="1"/>
      </xdr:nvSpPr>
      <xdr:spPr>
        <a:xfrm>
          <a:off x="7130083" y="13306837"/>
          <a:ext cx="5727600" cy="819150"/>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Interpretación</a:t>
          </a:r>
          <a:r>
            <a:rPr lang="es-ES" sz="1100"/>
            <a:t>.</a:t>
          </a:r>
          <a:r>
            <a:rPr lang="es-ES" sz="1100" baseline="0"/>
            <a:t> Te permite conocer la utilidad que obtienes en relación con los activos en los que has invertido en tu negocio.</a:t>
          </a:r>
        </a:p>
        <a:p>
          <a:r>
            <a:rPr lang="es-ES" sz="1100" baseline="0"/>
            <a:t>Para este ejemplo, en junio de 2021 su rentabilidad es de 6.87%, lo que significa que de cada $100 de inversión en activos, estos le generan $6.87 de utilidad.</a:t>
          </a:r>
          <a:endParaRPr lang="es-ES" sz="1100"/>
        </a:p>
      </xdr:txBody>
    </xdr:sp>
    <xdr:clientData/>
  </xdr:twoCellAnchor>
  <xdr:twoCellAnchor>
    <xdr:from>
      <xdr:col>6</xdr:col>
      <xdr:colOff>9115</xdr:colOff>
      <xdr:row>68</xdr:row>
      <xdr:rowOff>127963</xdr:rowOff>
    </xdr:from>
    <xdr:to>
      <xdr:col>12</xdr:col>
      <xdr:colOff>12190</xdr:colOff>
      <xdr:row>71</xdr:row>
      <xdr:rowOff>181804</xdr:rowOff>
    </xdr:to>
    <xdr:sp macro="" textlink="">
      <xdr:nvSpPr>
        <xdr:cNvPr id="3" name="CuadroTexto 2"/>
        <xdr:cNvSpPr txBox="1"/>
      </xdr:nvSpPr>
      <xdr:spPr>
        <a:xfrm>
          <a:off x="7133815" y="10072063"/>
          <a:ext cx="5727600" cy="625341"/>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Interpretación</a:t>
          </a:r>
          <a:r>
            <a:rPr lang="es-ES" sz="1100"/>
            <a:t>.</a:t>
          </a:r>
          <a:r>
            <a:rPr lang="es-ES" sz="1100" baseline="0"/>
            <a:t> De cada peso que vendes cuánto representan los gastos para operar el negocio.</a:t>
          </a:r>
        </a:p>
        <a:p>
          <a:r>
            <a:rPr lang="es-ES" sz="1100" baseline="0"/>
            <a:t>Para este ejemplo, en mayo de 2021 su nivel de gastos es de 25.04%, lo que significa que de cada $100 de venta, $25.04 son gastos.</a:t>
          </a:r>
          <a:endParaRPr lang="es-ES" sz="1100"/>
        </a:p>
      </xdr:txBody>
    </xdr:sp>
    <xdr:clientData/>
  </xdr:twoCellAnchor>
  <xdr:twoCellAnchor>
    <xdr:from>
      <xdr:col>5</xdr:col>
      <xdr:colOff>758341</xdr:colOff>
      <xdr:row>51</xdr:row>
      <xdr:rowOff>101604</xdr:rowOff>
    </xdr:from>
    <xdr:to>
      <xdr:col>11</xdr:col>
      <xdr:colOff>856666</xdr:colOff>
      <xdr:row>54</xdr:row>
      <xdr:rowOff>136249</xdr:rowOff>
    </xdr:to>
    <xdr:sp macro="" textlink="">
      <xdr:nvSpPr>
        <xdr:cNvPr id="4" name="CuadroTexto 3"/>
        <xdr:cNvSpPr txBox="1"/>
      </xdr:nvSpPr>
      <xdr:spPr>
        <a:xfrm>
          <a:off x="7121041" y="6797679"/>
          <a:ext cx="5727600" cy="606145"/>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Interpretación</a:t>
          </a:r>
          <a:r>
            <a:rPr lang="es-ES" sz="1100"/>
            <a:t>.</a:t>
          </a:r>
          <a:r>
            <a:rPr lang="es-ES" sz="1100" baseline="0"/>
            <a:t> De cada peso que vendes cuánto corresponde a utilidad.</a:t>
          </a:r>
        </a:p>
        <a:p>
          <a:r>
            <a:rPr lang="es-ES" sz="1100" baseline="0"/>
            <a:t>Para este ejemplo, en enero de 2021 su productividad es de 19.53%, lo que significa que de cada $100 de venta, $19.53 representa utilidad.</a:t>
          </a:r>
          <a:endParaRPr lang="es-ES" sz="1100"/>
        </a:p>
      </xdr:txBody>
    </xdr:sp>
    <xdr:clientData/>
  </xdr:twoCellAnchor>
  <xdr:twoCellAnchor>
    <xdr:from>
      <xdr:col>6</xdr:col>
      <xdr:colOff>2241</xdr:colOff>
      <xdr:row>42</xdr:row>
      <xdr:rowOff>45385</xdr:rowOff>
    </xdr:from>
    <xdr:to>
      <xdr:col>12</xdr:col>
      <xdr:colOff>3904</xdr:colOff>
      <xdr:row>51</xdr:row>
      <xdr:rowOff>123825</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9</xdr:col>
      <xdr:colOff>695002</xdr:colOff>
      <xdr:row>42</xdr:row>
      <xdr:rowOff>87871</xdr:rowOff>
    </xdr:from>
    <xdr:ext cx="1819024" cy="311239"/>
    <mc:AlternateContent xmlns:mc="http://schemas.openxmlformats.org/markup-compatibility/2006" xmlns:a14="http://schemas.microsoft.com/office/drawing/2010/main">
      <mc:Choice Requires="a14">
        <xdr:sp macro="" textlink="">
          <xdr:nvSpPr>
            <xdr:cNvPr id="6" name="CuadroTexto 5"/>
            <xdr:cNvSpPr txBox="1"/>
          </xdr:nvSpPr>
          <xdr:spPr>
            <a:xfrm>
              <a:off x="10972477" y="5069446"/>
              <a:ext cx="1819024"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900" b="0" i="1">
                        <a:solidFill>
                          <a:srgbClr val="7C062B"/>
                        </a:solidFill>
                        <a:latin typeface="Cambria Math" panose="02040503050406030204" pitchFamily="18" charset="0"/>
                      </a:rPr>
                      <m:t>𝑃𝑟𝑜𝑑𝑢𝑐𝑡𝑖𝑣𝑖𝑑𝑎𝑑</m:t>
                    </m:r>
                    <m:r>
                      <a:rPr lang="es-ES" sz="900" i="1">
                        <a:solidFill>
                          <a:srgbClr val="7C062B"/>
                        </a:solidFill>
                        <a:latin typeface="Cambria Math" panose="02040503050406030204" pitchFamily="18" charset="0"/>
                      </a:rPr>
                      <m:t>=</m:t>
                    </m:r>
                    <m:d>
                      <m:dPr>
                        <m:ctrlPr>
                          <a:rPr lang="es-ES" sz="900" i="1">
                            <a:solidFill>
                              <a:srgbClr val="7C062B"/>
                            </a:solidFill>
                            <a:latin typeface="Cambria Math" panose="02040503050406030204" pitchFamily="18" charset="0"/>
                          </a:rPr>
                        </m:ctrlPr>
                      </m:dPr>
                      <m:e>
                        <m:f>
                          <m:fPr>
                            <m:ctrlPr>
                              <a:rPr lang="es-ES" sz="900" i="1">
                                <a:solidFill>
                                  <a:srgbClr val="7C062B"/>
                                </a:solidFill>
                                <a:latin typeface="Cambria Math" panose="02040503050406030204" pitchFamily="18" charset="0"/>
                              </a:rPr>
                            </m:ctrlPr>
                          </m:fPr>
                          <m:num>
                            <m:r>
                              <a:rPr lang="es-ES" sz="900" b="0" i="1">
                                <a:solidFill>
                                  <a:srgbClr val="7C062B"/>
                                </a:solidFill>
                                <a:latin typeface="Cambria Math" panose="02040503050406030204" pitchFamily="18" charset="0"/>
                              </a:rPr>
                              <m:t>𝑈𝑡𝑖𝑙𝑖𝑑𝑎𝑑</m:t>
                            </m:r>
                            <m:r>
                              <a:rPr lang="es-ES" sz="900" b="0" i="1">
                                <a:solidFill>
                                  <a:srgbClr val="7C062B"/>
                                </a:solidFill>
                                <a:latin typeface="Cambria Math" panose="02040503050406030204" pitchFamily="18" charset="0"/>
                              </a:rPr>
                              <m:t> </m:t>
                            </m:r>
                            <m:r>
                              <a:rPr lang="es-ES" sz="900" b="0" i="1">
                                <a:solidFill>
                                  <a:srgbClr val="7C062B"/>
                                </a:solidFill>
                                <a:latin typeface="Cambria Math" panose="02040503050406030204" pitchFamily="18" charset="0"/>
                              </a:rPr>
                              <m:t>𝑛𝑒𝑡𝑎</m:t>
                            </m:r>
                          </m:num>
                          <m:den>
                            <m:r>
                              <a:rPr lang="es-ES" sz="900" b="0" i="1">
                                <a:solidFill>
                                  <a:srgbClr val="7C062B"/>
                                </a:solidFill>
                                <a:latin typeface="Cambria Math" panose="02040503050406030204" pitchFamily="18" charset="0"/>
                              </a:rPr>
                              <m:t>𝑉𝑒𝑛𝑡𝑎𝑠</m:t>
                            </m:r>
                            <m:r>
                              <a:rPr lang="es-ES" sz="900" b="0" i="1">
                                <a:solidFill>
                                  <a:srgbClr val="7C062B"/>
                                </a:solidFill>
                                <a:latin typeface="Cambria Math" panose="02040503050406030204" pitchFamily="18" charset="0"/>
                              </a:rPr>
                              <m:t> </m:t>
                            </m:r>
                            <m:r>
                              <a:rPr lang="es-ES" sz="900" b="0" i="1">
                                <a:solidFill>
                                  <a:srgbClr val="7C062B"/>
                                </a:solidFill>
                                <a:latin typeface="Cambria Math" panose="02040503050406030204" pitchFamily="18" charset="0"/>
                              </a:rPr>
                              <m:t>𝑡𝑜𝑡𝑎𝑙𝑒𝑠</m:t>
                            </m:r>
                          </m:den>
                        </m:f>
                      </m:e>
                    </m:d>
                  </m:oMath>
                </m:oMathPara>
              </a14:m>
              <a:endParaRPr lang="es-ES" sz="900">
                <a:solidFill>
                  <a:srgbClr val="7C062B"/>
                </a:solidFill>
              </a:endParaRPr>
            </a:p>
          </xdr:txBody>
        </xdr:sp>
      </mc:Choice>
      <mc:Fallback xmlns="">
        <xdr:sp macro="" textlink="">
          <xdr:nvSpPr>
            <xdr:cNvPr id="6" name="CuadroTexto 5"/>
            <xdr:cNvSpPr txBox="1"/>
          </xdr:nvSpPr>
          <xdr:spPr>
            <a:xfrm>
              <a:off x="10972477" y="5069446"/>
              <a:ext cx="1819024"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900" b="0" i="0">
                  <a:solidFill>
                    <a:srgbClr val="7C062B"/>
                  </a:solidFill>
                  <a:latin typeface="Cambria Math" panose="02040503050406030204" pitchFamily="18" charset="0"/>
                </a:rPr>
                <a:t>𝑃𝑟𝑜𝑑𝑢𝑐𝑡𝑖𝑣𝑖𝑑𝑎𝑑</a:t>
              </a:r>
              <a:r>
                <a:rPr lang="es-ES" sz="900" i="0">
                  <a:solidFill>
                    <a:srgbClr val="7C062B"/>
                  </a:solidFill>
                  <a:latin typeface="Cambria Math" panose="02040503050406030204" pitchFamily="18" charset="0"/>
                </a:rPr>
                <a:t>=((</a:t>
              </a:r>
              <a:r>
                <a:rPr lang="es-ES" sz="900" b="0" i="0">
                  <a:solidFill>
                    <a:srgbClr val="7C062B"/>
                  </a:solidFill>
                  <a:latin typeface="Cambria Math" panose="02040503050406030204" pitchFamily="18" charset="0"/>
                </a:rPr>
                <a:t>𝑈𝑡𝑖𝑙𝑖𝑑𝑎𝑑 𝑛𝑒𝑡𝑎)/(𝑉𝑒𝑛𝑡𝑎𝑠 𝑡𝑜𝑡𝑎𝑙𝑒𝑠))</a:t>
              </a:r>
              <a:endParaRPr lang="es-ES" sz="900">
                <a:solidFill>
                  <a:srgbClr val="7C062B"/>
                </a:solidFill>
              </a:endParaRPr>
            </a:p>
          </xdr:txBody>
        </xdr:sp>
      </mc:Fallback>
    </mc:AlternateContent>
    <xdr:clientData/>
  </xdr:oneCellAnchor>
  <xdr:twoCellAnchor>
    <xdr:from>
      <xdr:col>5</xdr:col>
      <xdr:colOff>760342</xdr:colOff>
      <xdr:row>76</xdr:row>
      <xdr:rowOff>51865</xdr:rowOff>
    </xdr:from>
    <xdr:to>
      <xdr:col>12</xdr:col>
      <xdr:colOff>1417</xdr:colOff>
      <xdr:row>85</xdr:row>
      <xdr:rowOff>130165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10</xdr:col>
      <xdr:colOff>4159</xdr:colOff>
      <xdr:row>76</xdr:row>
      <xdr:rowOff>125412</xdr:rowOff>
    </xdr:from>
    <xdr:ext cx="1679049" cy="311239"/>
    <mc:AlternateContent xmlns:mc="http://schemas.openxmlformats.org/markup-compatibility/2006" xmlns:a14="http://schemas.microsoft.com/office/drawing/2010/main">
      <mc:Choice Requires="a14">
        <xdr:sp macro="" textlink="">
          <xdr:nvSpPr>
            <xdr:cNvPr id="8" name="CuadroTexto 7"/>
            <xdr:cNvSpPr txBox="1"/>
          </xdr:nvSpPr>
          <xdr:spPr>
            <a:xfrm>
              <a:off x="10976959" y="11583987"/>
              <a:ext cx="1679049"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900" b="0" i="1">
                        <a:solidFill>
                          <a:schemeClr val="accent6">
                            <a:lumMod val="75000"/>
                          </a:schemeClr>
                        </a:solidFill>
                        <a:latin typeface="Cambria Math" panose="02040503050406030204" pitchFamily="18" charset="0"/>
                      </a:rPr>
                      <m:t>𝑅</m:t>
                    </m:r>
                    <m:r>
                      <a:rPr lang="es-ES" sz="900" b="0" i="1">
                        <a:solidFill>
                          <a:schemeClr val="accent6">
                            <a:lumMod val="75000"/>
                          </a:schemeClr>
                        </a:solidFill>
                        <a:latin typeface="Cambria Math" panose="02040503050406030204" pitchFamily="18" charset="0"/>
                      </a:rPr>
                      <m:t>. </m:t>
                    </m:r>
                    <m:r>
                      <a:rPr lang="es-ES" sz="900" b="0" i="1">
                        <a:solidFill>
                          <a:schemeClr val="accent6">
                            <a:lumMod val="75000"/>
                          </a:schemeClr>
                        </a:solidFill>
                        <a:latin typeface="Cambria Math" panose="02040503050406030204" pitchFamily="18" charset="0"/>
                      </a:rPr>
                      <m:t>𝑑𝑒𝑙</m:t>
                    </m:r>
                    <m:r>
                      <a:rPr lang="es-ES" sz="900" b="0" i="1">
                        <a:solidFill>
                          <a:schemeClr val="accent6">
                            <a:lumMod val="75000"/>
                          </a:schemeClr>
                        </a:solidFill>
                        <a:latin typeface="Cambria Math" panose="02040503050406030204" pitchFamily="18" charset="0"/>
                      </a:rPr>
                      <m:t> </m:t>
                    </m:r>
                    <m:r>
                      <a:rPr lang="es-ES" sz="900" b="0" i="1">
                        <a:solidFill>
                          <a:schemeClr val="accent6">
                            <a:lumMod val="75000"/>
                          </a:schemeClr>
                        </a:solidFill>
                        <a:latin typeface="Cambria Math" panose="02040503050406030204" pitchFamily="18" charset="0"/>
                      </a:rPr>
                      <m:t>𝐴𝑐𝑡𝑖𝑣𝑜</m:t>
                    </m:r>
                    <m:r>
                      <a:rPr lang="es-ES" sz="900" i="1">
                        <a:solidFill>
                          <a:schemeClr val="accent6">
                            <a:lumMod val="75000"/>
                          </a:schemeClr>
                        </a:solidFill>
                        <a:latin typeface="Cambria Math" panose="02040503050406030204" pitchFamily="18" charset="0"/>
                      </a:rPr>
                      <m:t>=</m:t>
                    </m:r>
                    <m:d>
                      <m:dPr>
                        <m:ctrlPr>
                          <a:rPr lang="es-ES" sz="900" i="1">
                            <a:solidFill>
                              <a:schemeClr val="accent6">
                                <a:lumMod val="75000"/>
                              </a:schemeClr>
                            </a:solidFill>
                            <a:latin typeface="Cambria Math" panose="02040503050406030204" pitchFamily="18" charset="0"/>
                          </a:rPr>
                        </m:ctrlPr>
                      </m:dPr>
                      <m:e>
                        <m:f>
                          <m:fPr>
                            <m:ctrlPr>
                              <a:rPr lang="es-ES" sz="900" i="1">
                                <a:solidFill>
                                  <a:schemeClr val="accent6">
                                    <a:lumMod val="75000"/>
                                  </a:schemeClr>
                                </a:solidFill>
                                <a:latin typeface="Cambria Math" panose="02040503050406030204" pitchFamily="18" charset="0"/>
                              </a:rPr>
                            </m:ctrlPr>
                          </m:fPr>
                          <m:num>
                            <m:r>
                              <a:rPr lang="es-ES" sz="900" b="0" i="1">
                                <a:solidFill>
                                  <a:schemeClr val="accent6">
                                    <a:lumMod val="75000"/>
                                  </a:schemeClr>
                                </a:solidFill>
                                <a:latin typeface="Cambria Math" panose="02040503050406030204" pitchFamily="18" charset="0"/>
                              </a:rPr>
                              <m:t>𝑈𝑡𝑖𝑙𝑖𝑑𝑎𝑑</m:t>
                            </m:r>
                            <m:r>
                              <a:rPr lang="es-ES" sz="900" b="0" i="1">
                                <a:solidFill>
                                  <a:schemeClr val="accent6">
                                    <a:lumMod val="75000"/>
                                  </a:schemeClr>
                                </a:solidFill>
                                <a:latin typeface="Cambria Math" panose="02040503050406030204" pitchFamily="18" charset="0"/>
                              </a:rPr>
                              <m:t> </m:t>
                            </m:r>
                            <m:r>
                              <a:rPr lang="es-ES" sz="900" b="0" i="1">
                                <a:solidFill>
                                  <a:schemeClr val="accent6">
                                    <a:lumMod val="75000"/>
                                  </a:schemeClr>
                                </a:solidFill>
                                <a:latin typeface="Cambria Math" panose="02040503050406030204" pitchFamily="18" charset="0"/>
                              </a:rPr>
                              <m:t>𝑛𝑒𝑡𝑎</m:t>
                            </m:r>
                          </m:num>
                          <m:den>
                            <m:r>
                              <a:rPr lang="es-ES" sz="900" b="0" i="1">
                                <a:solidFill>
                                  <a:schemeClr val="accent6">
                                    <a:lumMod val="75000"/>
                                  </a:schemeClr>
                                </a:solidFill>
                                <a:latin typeface="Cambria Math" panose="02040503050406030204" pitchFamily="18" charset="0"/>
                              </a:rPr>
                              <m:t>𝐴𝑐𝑡𝑖𝑣𝑜𝑠</m:t>
                            </m:r>
                            <m:r>
                              <a:rPr lang="es-ES" sz="900" b="0" i="1">
                                <a:solidFill>
                                  <a:schemeClr val="accent6">
                                    <a:lumMod val="75000"/>
                                  </a:schemeClr>
                                </a:solidFill>
                                <a:latin typeface="Cambria Math" panose="02040503050406030204" pitchFamily="18" charset="0"/>
                              </a:rPr>
                              <m:t> </m:t>
                            </m:r>
                            <m:r>
                              <a:rPr lang="es-ES" sz="900" b="0" i="1">
                                <a:solidFill>
                                  <a:schemeClr val="accent6">
                                    <a:lumMod val="75000"/>
                                  </a:schemeClr>
                                </a:solidFill>
                                <a:latin typeface="Cambria Math" panose="02040503050406030204" pitchFamily="18" charset="0"/>
                              </a:rPr>
                              <m:t>𝑓𝑖𝑗𝑜𝑠</m:t>
                            </m:r>
                          </m:den>
                        </m:f>
                      </m:e>
                    </m:d>
                  </m:oMath>
                </m:oMathPara>
              </a14:m>
              <a:endParaRPr lang="es-ES" sz="900">
                <a:solidFill>
                  <a:schemeClr val="accent6">
                    <a:lumMod val="75000"/>
                  </a:schemeClr>
                </a:solidFill>
              </a:endParaRPr>
            </a:p>
          </xdr:txBody>
        </xdr:sp>
      </mc:Choice>
      <mc:Fallback xmlns="">
        <xdr:sp macro="" textlink="">
          <xdr:nvSpPr>
            <xdr:cNvPr id="8" name="CuadroTexto 7"/>
            <xdr:cNvSpPr txBox="1"/>
          </xdr:nvSpPr>
          <xdr:spPr>
            <a:xfrm>
              <a:off x="10976959" y="11583987"/>
              <a:ext cx="1679049"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900" b="0" i="0">
                  <a:solidFill>
                    <a:schemeClr val="accent6">
                      <a:lumMod val="75000"/>
                    </a:schemeClr>
                  </a:solidFill>
                  <a:latin typeface="Cambria Math" panose="02040503050406030204" pitchFamily="18" charset="0"/>
                </a:rPr>
                <a:t>𝑅. 𝑑𝑒𝑙 𝐴𝑐𝑡𝑖𝑣𝑜</a:t>
              </a:r>
              <a:r>
                <a:rPr lang="es-ES" sz="900" i="0">
                  <a:solidFill>
                    <a:schemeClr val="accent6">
                      <a:lumMod val="75000"/>
                    </a:schemeClr>
                  </a:solidFill>
                  <a:latin typeface="Cambria Math" panose="02040503050406030204" pitchFamily="18" charset="0"/>
                </a:rPr>
                <a:t>=((</a:t>
              </a:r>
              <a:r>
                <a:rPr lang="es-ES" sz="900" b="0" i="0">
                  <a:solidFill>
                    <a:schemeClr val="accent6">
                      <a:lumMod val="75000"/>
                    </a:schemeClr>
                  </a:solidFill>
                  <a:latin typeface="Cambria Math" panose="02040503050406030204" pitchFamily="18" charset="0"/>
                </a:rPr>
                <a:t>𝑈𝑡𝑖𝑙𝑖𝑑𝑎𝑑 𝑛𝑒𝑡𝑎)/(𝐴𝑐𝑡𝑖𝑣𝑜𝑠 𝑓𝑖𝑗𝑜𝑠))</a:t>
              </a:r>
              <a:endParaRPr lang="es-ES" sz="900">
                <a:solidFill>
                  <a:schemeClr val="accent6">
                    <a:lumMod val="75000"/>
                  </a:schemeClr>
                </a:solidFill>
              </a:endParaRPr>
            </a:p>
          </xdr:txBody>
        </xdr:sp>
      </mc:Fallback>
    </mc:AlternateContent>
    <xdr:clientData/>
  </xdr:oneCellAnchor>
  <xdr:twoCellAnchor>
    <xdr:from>
      <xdr:col>6</xdr:col>
      <xdr:colOff>10352</xdr:colOff>
      <xdr:row>59</xdr:row>
      <xdr:rowOff>51865</xdr:rowOff>
    </xdr:from>
    <xdr:to>
      <xdr:col>12</xdr:col>
      <xdr:colOff>13427</xdr:colOff>
      <xdr:row>68</xdr:row>
      <xdr:rowOff>130165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9</xdr:col>
      <xdr:colOff>689959</xdr:colOff>
      <xdr:row>59</xdr:row>
      <xdr:rowOff>125412</xdr:rowOff>
    </xdr:from>
    <xdr:ext cx="1843325" cy="311239"/>
    <mc:AlternateContent xmlns:mc="http://schemas.openxmlformats.org/markup-compatibility/2006" xmlns:a14="http://schemas.microsoft.com/office/drawing/2010/main">
      <mc:Choice Requires="a14">
        <xdr:sp macro="" textlink="">
          <xdr:nvSpPr>
            <xdr:cNvPr id="10" name="CuadroTexto 9"/>
            <xdr:cNvSpPr txBox="1"/>
          </xdr:nvSpPr>
          <xdr:spPr>
            <a:xfrm>
              <a:off x="10805509" y="8345487"/>
              <a:ext cx="1843325"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900" b="0" i="1">
                        <a:solidFill>
                          <a:schemeClr val="accent5">
                            <a:lumMod val="50000"/>
                          </a:schemeClr>
                        </a:solidFill>
                        <a:latin typeface="Cambria Math" panose="02040503050406030204" pitchFamily="18" charset="0"/>
                      </a:rPr>
                      <m:t>𝐺</m:t>
                    </m:r>
                    <m:r>
                      <a:rPr lang="es-ES" sz="900" b="0" i="1">
                        <a:solidFill>
                          <a:schemeClr val="accent5">
                            <a:lumMod val="50000"/>
                          </a:schemeClr>
                        </a:solidFill>
                        <a:latin typeface="Cambria Math" panose="02040503050406030204" pitchFamily="18" charset="0"/>
                      </a:rPr>
                      <m:t>. </m:t>
                    </m:r>
                    <m:r>
                      <a:rPr lang="es-ES" sz="900" b="0" i="1">
                        <a:solidFill>
                          <a:schemeClr val="accent5">
                            <a:lumMod val="50000"/>
                          </a:schemeClr>
                        </a:solidFill>
                        <a:latin typeface="Cambria Math" panose="02040503050406030204" pitchFamily="18" charset="0"/>
                      </a:rPr>
                      <m:t>𝑒𝑛𝑡𝑟𝑒</m:t>
                    </m:r>
                    <m:r>
                      <a:rPr lang="es-ES" sz="900" b="0" i="1">
                        <a:solidFill>
                          <a:schemeClr val="accent5">
                            <a:lumMod val="50000"/>
                          </a:schemeClr>
                        </a:solidFill>
                        <a:latin typeface="Cambria Math" panose="02040503050406030204" pitchFamily="18" charset="0"/>
                      </a:rPr>
                      <m:t> </m:t>
                    </m:r>
                    <m:r>
                      <a:rPr lang="es-ES" sz="900" b="0" i="1">
                        <a:solidFill>
                          <a:schemeClr val="accent5">
                            <a:lumMod val="50000"/>
                          </a:schemeClr>
                        </a:solidFill>
                        <a:latin typeface="Cambria Math" panose="02040503050406030204" pitchFamily="18" charset="0"/>
                      </a:rPr>
                      <m:t>𝑣𝑒𝑛𝑡𝑎𝑠</m:t>
                    </m:r>
                    <m:r>
                      <a:rPr lang="es-ES" sz="900" i="1">
                        <a:solidFill>
                          <a:schemeClr val="accent5">
                            <a:lumMod val="50000"/>
                          </a:schemeClr>
                        </a:solidFill>
                        <a:latin typeface="Cambria Math" panose="02040503050406030204" pitchFamily="18" charset="0"/>
                      </a:rPr>
                      <m:t>=</m:t>
                    </m:r>
                    <m:d>
                      <m:dPr>
                        <m:ctrlPr>
                          <a:rPr lang="es-ES" sz="900" i="1">
                            <a:solidFill>
                              <a:schemeClr val="accent5">
                                <a:lumMod val="50000"/>
                              </a:schemeClr>
                            </a:solidFill>
                            <a:latin typeface="Cambria Math" panose="02040503050406030204" pitchFamily="18" charset="0"/>
                          </a:rPr>
                        </m:ctrlPr>
                      </m:dPr>
                      <m:e>
                        <m:f>
                          <m:fPr>
                            <m:ctrlPr>
                              <a:rPr lang="es-ES" sz="900" i="1">
                                <a:solidFill>
                                  <a:schemeClr val="accent5">
                                    <a:lumMod val="50000"/>
                                  </a:schemeClr>
                                </a:solidFill>
                                <a:latin typeface="Cambria Math" panose="02040503050406030204" pitchFamily="18" charset="0"/>
                              </a:rPr>
                            </m:ctrlPr>
                          </m:fPr>
                          <m:num>
                            <m:r>
                              <a:rPr lang="es-ES" sz="900" b="0" i="1">
                                <a:solidFill>
                                  <a:schemeClr val="accent5">
                                    <a:lumMod val="50000"/>
                                  </a:schemeClr>
                                </a:solidFill>
                                <a:latin typeface="Cambria Math" panose="02040503050406030204" pitchFamily="18" charset="0"/>
                              </a:rPr>
                              <m:t>𝐺𝑎𝑠𝑡𝑜𝑠</m:t>
                            </m:r>
                          </m:num>
                          <m:den>
                            <m:r>
                              <a:rPr lang="es-ES" sz="900" b="0" i="1">
                                <a:solidFill>
                                  <a:schemeClr val="accent5">
                                    <a:lumMod val="50000"/>
                                  </a:schemeClr>
                                </a:solidFill>
                                <a:latin typeface="Cambria Math" panose="02040503050406030204" pitchFamily="18" charset="0"/>
                              </a:rPr>
                              <m:t>𝑉𝑒𝑛𝑡𝑎𝑠</m:t>
                            </m:r>
                            <m:r>
                              <a:rPr lang="es-ES" sz="900" b="0" i="1">
                                <a:solidFill>
                                  <a:schemeClr val="accent5">
                                    <a:lumMod val="50000"/>
                                  </a:schemeClr>
                                </a:solidFill>
                                <a:latin typeface="Cambria Math" panose="02040503050406030204" pitchFamily="18" charset="0"/>
                              </a:rPr>
                              <m:t> </m:t>
                            </m:r>
                            <m:r>
                              <a:rPr lang="es-ES" sz="900" b="0" i="1">
                                <a:solidFill>
                                  <a:schemeClr val="accent5">
                                    <a:lumMod val="50000"/>
                                  </a:schemeClr>
                                </a:solidFill>
                                <a:latin typeface="Cambria Math" panose="02040503050406030204" pitchFamily="18" charset="0"/>
                              </a:rPr>
                              <m:t>𝑡𝑜𝑡𝑎𝑙𝑒𝑠</m:t>
                            </m:r>
                          </m:den>
                        </m:f>
                      </m:e>
                    </m:d>
                  </m:oMath>
                </m:oMathPara>
              </a14:m>
              <a:endParaRPr lang="es-ES" sz="900">
                <a:solidFill>
                  <a:schemeClr val="accent5">
                    <a:lumMod val="50000"/>
                  </a:schemeClr>
                </a:solidFill>
              </a:endParaRPr>
            </a:p>
          </xdr:txBody>
        </xdr:sp>
      </mc:Choice>
      <mc:Fallback xmlns="">
        <xdr:sp macro="" textlink="">
          <xdr:nvSpPr>
            <xdr:cNvPr id="10" name="CuadroTexto 9"/>
            <xdr:cNvSpPr txBox="1"/>
          </xdr:nvSpPr>
          <xdr:spPr>
            <a:xfrm>
              <a:off x="10805509" y="8345487"/>
              <a:ext cx="1843325"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900" b="0" i="0">
                  <a:solidFill>
                    <a:schemeClr val="accent5">
                      <a:lumMod val="50000"/>
                    </a:schemeClr>
                  </a:solidFill>
                  <a:latin typeface="Cambria Math" panose="02040503050406030204" pitchFamily="18" charset="0"/>
                </a:rPr>
                <a:t>𝐺. 𝑒𝑛𝑡𝑟𝑒 𝑣𝑒𝑛𝑡𝑎𝑠</a:t>
              </a:r>
              <a:r>
                <a:rPr lang="es-ES" sz="900" i="0">
                  <a:solidFill>
                    <a:schemeClr val="accent5">
                      <a:lumMod val="50000"/>
                    </a:schemeClr>
                  </a:solidFill>
                  <a:latin typeface="Cambria Math" panose="02040503050406030204" pitchFamily="18" charset="0"/>
                </a:rPr>
                <a:t>=(</a:t>
              </a:r>
              <a:r>
                <a:rPr lang="es-ES" sz="900" b="0" i="0">
                  <a:solidFill>
                    <a:schemeClr val="accent5">
                      <a:lumMod val="50000"/>
                    </a:schemeClr>
                  </a:solidFill>
                  <a:latin typeface="Cambria Math" panose="02040503050406030204" pitchFamily="18" charset="0"/>
                </a:rPr>
                <a:t>𝐺𝑎𝑠𝑡𝑜𝑠/(𝑉𝑒𝑛𝑡𝑎𝑠 𝑡𝑜𝑡𝑎𝑙𝑒𝑠))</a:t>
              </a:r>
              <a:endParaRPr lang="es-ES" sz="900">
                <a:solidFill>
                  <a:schemeClr val="accent5">
                    <a:lumMod val="50000"/>
                  </a:schemeClr>
                </a:solidFill>
              </a:endParaRPr>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14</xdr:col>
      <xdr:colOff>494058</xdr:colOff>
      <xdr:row>47</xdr:row>
      <xdr:rowOff>117196</xdr:rowOff>
    </xdr:from>
    <xdr:to>
      <xdr:col>21</xdr:col>
      <xdr:colOff>663708</xdr:colOff>
      <xdr:row>49</xdr:row>
      <xdr:rowOff>66675</xdr:rowOff>
    </xdr:to>
    <xdr:sp macro="" textlink="">
      <xdr:nvSpPr>
        <xdr:cNvPr id="2" name="CuadroTexto 1"/>
        <xdr:cNvSpPr txBox="1"/>
      </xdr:nvSpPr>
      <xdr:spPr>
        <a:xfrm>
          <a:off x="12085983" y="9232621"/>
          <a:ext cx="5722725" cy="330479"/>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Analiza</a:t>
          </a:r>
          <a:r>
            <a:rPr lang="es-ES" sz="1100"/>
            <a:t>.</a:t>
          </a:r>
          <a:r>
            <a:rPr lang="es-ES" sz="1100" baseline="0"/>
            <a:t> La utilidad que obtienes en relación con los activos en los que has invertido.</a:t>
          </a:r>
          <a:endParaRPr lang="es-ES" sz="1100"/>
        </a:p>
      </xdr:txBody>
    </xdr:sp>
    <xdr:clientData/>
  </xdr:twoCellAnchor>
  <xdr:twoCellAnchor>
    <xdr:from>
      <xdr:col>14</xdr:col>
      <xdr:colOff>522633</xdr:colOff>
      <xdr:row>30</xdr:row>
      <xdr:rowOff>99388</xdr:rowOff>
    </xdr:from>
    <xdr:to>
      <xdr:col>22</xdr:col>
      <xdr:colOff>25533</xdr:colOff>
      <xdr:row>32</xdr:row>
      <xdr:rowOff>85725</xdr:rowOff>
    </xdr:to>
    <xdr:sp macro="" textlink="">
      <xdr:nvSpPr>
        <xdr:cNvPr id="3" name="CuadroTexto 2"/>
        <xdr:cNvSpPr txBox="1"/>
      </xdr:nvSpPr>
      <xdr:spPr>
        <a:xfrm>
          <a:off x="12114558" y="5900113"/>
          <a:ext cx="5732250" cy="367337"/>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Analiza</a:t>
          </a:r>
          <a:r>
            <a:rPr lang="es-ES" sz="1100"/>
            <a:t>.</a:t>
          </a:r>
          <a:r>
            <a:rPr lang="es-ES" sz="1100" baseline="0"/>
            <a:t> De cada peso que vendes cuánto representan los gastos para operar el negocio.</a:t>
          </a:r>
        </a:p>
      </xdr:txBody>
    </xdr:sp>
    <xdr:clientData/>
  </xdr:twoCellAnchor>
  <xdr:twoCellAnchor>
    <xdr:from>
      <xdr:col>14</xdr:col>
      <xdr:colOff>519393</xdr:colOff>
      <xdr:row>15</xdr:row>
      <xdr:rowOff>11205</xdr:rowOff>
    </xdr:from>
    <xdr:to>
      <xdr:col>22</xdr:col>
      <xdr:colOff>22293</xdr:colOff>
      <xdr:row>16</xdr:row>
      <xdr:rowOff>174349</xdr:rowOff>
    </xdr:to>
    <xdr:sp macro="" textlink="">
      <xdr:nvSpPr>
        <xdr:cNvPr id="4" name="CuadroTexto 3"/>
        <xdr:cNvSpPr txBox="1"/>
      </xdr:nvSpPr>
      <xdr:spPr>
        <a:xfrm>
          <a:off x="12184717" y="2913529"/>
          <a:ext cx="5744576" cy="353644"/>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Analiza</a:t>
          </a:r>
          <a:r>
            <a:rPr lang="es-ES" sz="1100"/>
            <a:t>.</a:t>
          </a:r>
          <a:r>
            <a:rPr lang="es-ES" sz="1100" baseline="0"/>
            <a:t> De cada peso que vendes cuánto corresponde a utilidad.</a:t>
          </a:r>
        </a:p>
      </xdr:txBody>
    </xdr:sp>
    <xdr:clientData/>
  </xdr:twoCellAnchor>
  <xdr:twoCellAnchor>
    <xdr:from>
      <xdr:col>15</xdr:col>
      <xdr:colOff>2241</xdr:colOff>
      <xdr:row>5</xdr:row>
      <xdr:rowOff>45385</xdr:rowOff>
    </xdr:from>
    <xdr:to>
      <xdr:col>22</xdr:col>
      <xdr:colOff>28014</xdr:colOff>
      <xdr:row>15</xdr:row>
      <xdr:rowOff>33617</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19</xdr:col>
      <xdr:colOff>180652</xdr:colOff>
      <xdr:row>5</xdr:row>
      <xdr:rowOff>135496</xdr:rowOff>
    </xdr:from>
    <xdr:ext cx="1819024" cy="311239"/>
    <mc:AlternateContent xmlns:mc="http://schemas.openxmlformats.org/markup-compatibility/2006" xmlns:a14="http://schemas.microsoft.com/office/drawing/2010/main">
      <mc:Choice Requires="a14">
        <xdr:sp macro="" textlink="">
          <xdr:nvSpPr>
            <xdr:cNvPr id="6" name="CuadroTexto 5"/>
            <xdr:cNvSpPr txBox="1"/>
          </xdr:nvSpPr>
          <xdr:spPr>
            <a:xfrm>
              <a:off x="11315377" y="945121"/>
              <a:ext cx="1819024"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900" b="0" i="1">
                        <a:solidFill>
                          <a:srgbClr val="7C062B"/>
                        </a:solidFill>
                        <a:latin typeface="Cambria Math" panose="02040503050406030204" pitchFamily="18" charset="0"/>
                      </a:rPr>
                      <m:t>𝑃𝑟𝑜𝑑𝑢𝑐𝑡𝑖𝑣𝑖𝑑𝑎𝑑</m:t>
                    </m:r>
                    <m:r>
                      <a:rPr lang="es-ES" sz="900" i="1">
                        <a:solidFill>
                          <a:srgbClr val="7C062B"/>
                        </a:solidFill>
                        <a:latin typeface="Cambria Math" panose="02040503050406030204" pitchFamily="18" charset="0"/>
                      </a:rPr>
                      <m:t>=</m:t>
                    </m:r>
                    <m:d>
                      <m:dPr>
                        <m:ctrlPr>
                          <a:rPr lang="es-ES" sz="900" i="1">
                            <a:solidFill>
                              <a:srgbClr val="7C062B"/>
                            </a:solidFill>
                            <a:latin typeface="Cambria Math" panose="02040503050406030204" pitchFamily="18" charset="0"/>
                          </a:rPr>
                        </m:ctrlPr>
                      </m:dPr>
                      <m:e>
                        <m:f>
                          <m:fPr>
                            <m:ctrlPr>
                              <a:rPr lang="es-ES" sz="900" i="1">
                                <a:solidFill>
                                  <a:srgbClr val="7C062B"/>
                                </a:solidFill>
                                <a:latin typeface="Cambria Math" panose="02040503050406030204" pitchFamily="18" charset="0"/>
                              </a:rPr>
                            </m:ctrlPr>
                          </m:fPr>
                          <m:num>
                            <m:r>
                              <a:rPr lang="es-ES" sz="900" b="0" i="1">
                                <a:solidFill>
                                  <a:srgbClr val="7C062B"/>
                                </a:solidFill>
                                <a:latin typeface="Cambria Math" panose="02040503050406030204" pitchFamily="18" charset="0"/>
                              </a:rPr>
                              <m:t>𝑈𝑡𝑖𝑙𝑖𝑑𝑎𝑑</m:t>
                            </m:r>
                            <m:r>
                              <a:rPr lang="es-ES" sz="900" b="0" i="1">
                                <a:solidFill>
                                  <a:srgbClr val="7C062B"/>
                                </a:solidFill>
                                <a:latin typeface="Cambria Math" panose="02040503050406030204" pitchFamily="18" charset="0"/>
                              </a:rPr>
                              <m:t> </m:t>
                            </m:r>
                            <m:r>
                              <a:rPr lang="es-ES" sz="900" b="0" i="1">
                                <a:solidFill>
                                  <a:srgbClr val="7C062B"/>
                                </a:solidFill>
                                <a:latin typeface="Cambria Math" panose="02040503050406030204" pitchFamily="18" charset="0"/>
                              </a:rPr>
                              <m:t>𝑛𝑒𝑡𝑎</m:t>
                            </m:r>
                          </m:num>
                          <m:den>
                            <m:r>
                              <a:rPr lang="es-ES" sz="900" b="0" i="1">
                                <a:solidFill>
                                  <a:srgbClr val="7C062B"/>
                                </a:solidFill>
                                <a:latin typeface="Cambria Math" panose="02040503050406030204" pitchFamily="18" charset="0"/>
                              </a:rPr>
                              <m:t>𝑉𝑒𝑛𝑡𝑎𝑠</m:t>
                            </m:r>
                            <m:r>
                              <a:rPr lang="es-ES" sz="900" b="0" i="1">
                                <a:solidFill>
                                  <a:srgbClr val="7C062B"/>
                                </a:solidFill>
                                <a:latin typeface="Cambria Math" panose="02040503050406030204" pitchFamily="18" charset="0"/>
                              </a:rPr>
                              <m:t> </m:t>
                            </m:r>
                            <m:r>
                              <a:rPr lang="es-ES" sz="900" b="0" i="1">
                                <a:solidFill>
                                  <a:srgbClr val="7C062B"/>
                                </a:solidFill>
                                <a:latin typeface="Cambria Math" panose="02040503050406030204" pitchFamily="18" charset="0"/>
                              </a:rPr>
                              <m:t>𝑡𝑜𝑡𝑎𝑙𝑒𝑠</m:t>
                            </m:r>
                          </m:den>
                        </m:f>
                      </m:e>
                    </m:d>
                  </m:oMath>
                </m:oMathPara>
              </a14:m>
              <a:endParaRPr lang="es-ES" sz="900">
                <a:solidFill>
                  <a:srgbClr val="7C062B"/>
                </a:solidFill>
              </a:endParaRPr>
            </a:p>
          </xdr:txBody>
        </xdr:sp>
      </mc:Choice>
      <mc:Fallback xmlns="">
        <xdr:sp macro="" textlink="">
          <xdr:nvSpPr>
            <xdr:cNvPr id="6" name="CuadroTexto 5"/>
            <xdr:cNvSpPr txBox="1"/>
          </xdr:nvSpPr>
          <xdr:spPr>
            <a:xfrm>
              <a:off x="11315377" y="945121"/>
              <a:ext cx="1819024"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900" b="0" i="0">
                  <a:solidFill>
                    <a:srgbClr val="7C062B"/>
                  </a:solidFill>
                  <a:latin typeface="Cambria Math" panose="02040503050406030204" pitchFamily="18" charset="0"/>
                </a:rPr>
                <a:t>𝑃𝑟𝑜𝑑𝑢𝑐𝑡𝑖𝑣𝑖𝑑𝑎𝑑</a:t>
              </a:r>
              <a:r>
                <a:rPr lang="es-ES" sz="900" i="0">
                  <a:solidFill>
                    <a:srgbClr val="7C062B"/>
                  </a:solidFill>
                  <a:latin typeface="Cambria Math" panose="02040503050406030204" pitchFamily="18" charset="0"/>
                </a:rPr>
                <a:t>=((</a:t>
              </a:r>
              <a:r>
                <a:rPr lang="es-ES" sz="900" b="0" i="0">
                  <a:solidFill>
                    <a:srgbClr val="7C062B"/>
                  </a:solidFill>
                  <a:latin typeface="Cambria Math" panose="02040503050406030204" pitchFamily="18" charset="0"/>
                </a:rPr>
                <a:t>𝑈𝑡𝑖𝑙𝑖𝑑𝑎𝑑 𝑛𝑒𝑡𝑎)/(𝑉𝑒𝑛𝑡𝑎𝑠 𝑡𝑜𝑡𝑎𝑙𝑒𝑠))</a:t>
              </a:r>
              <a:endParaRPr lang="es-ES" sz="900">
                <a:solidFill>
                  <a:srgbClr val="7C062B"/>
                </a:solidFill>
              </a:endParaRPr>
            </a:p>
          </xdr:txBody>
        </xdr:sp>
      </mc:Fallback>
    </mc:AlternateContent>
    <xdr:clientData/>
  </xdr:oneCellAnchor>
  <xdr:twoCellAnchor>
    <xdr:from>
      <xdr:col>14</xdr:col>
      <xdr:colOff>495299</xdr:colOff>
      <xdr:row>39</xdr:row>
      <xdr:rowOff>35300</xdr:rowOff>
    </xdr:from>
    <xdr:to>
      <xdr:col>21</xdr:col>
      <xdr:colOff>666749</xdr:colOff>
      <xdr:row>47</xdr:row>
      <xdr:rowOff>131300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19</xdr:col>
      <xdr:colOff>194659</xdr:colOff>
      <xdr:row>39</xdr:row>
      <xdr:rowOff>125412</xdr:rowOff>
    </xdr:from>
    <xdr:ext cx="1679049" cy="311239"/>
    <mc:AlternateContent xmlns:mc="http://schemas.openxmlformats.org/markup-compatibility/2006" xmlns:a14="http://schemas.microsoft.com/office/drawing/2010/main">
      <mc:Choice Requires="a14">
        <xdr:sp macro="" textlink="">
          <xdr:nvSpPr>
            <xdr:cNvPr id="8" name="CuadroTexto 7"/>
            <xdr:cNvSpPr txBox="1"/>
          </xdr:nvSpPr>
          <xdr:spPr>
            <a:xfrm>
              <a:off x="11329384" y="7526337"/>
              <a:ext cx="1679049"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900" b="0" i="1">
                        <a:solidFill>
                          <a:schemeClr val="accent6">
                            <a:lumMod val="75000"/>
                          </a:schemeClr>
                        </a:solidFill>
                        <a:latin typeface="Cambria Math" panose="02040503050406030204" pitchFamily="18" charset="0"/>
                      </a:rPr>
                      <m:t>𝑅</m:t>
                    </m:r>
                    <m:r>
                      <a:rPr lang="es-ES" sz="900" b="0" i="1">
                        <a:solidFill>
                          <a:schemeClr val="accent6">
                            <a:lumMod val="75000"/>
                          </a:schemeClr>
                        </a:solidFill>
                        <a:latin typeface="Cambria Math" panose="02040503050406030204" pitchFamily="18" charset="0"/>
                      </a:rPr>
                      <m:t>. </m:t>
                    </m:r>
                    <m:r>
                      <a:rPr lang="es-ES" sz="900" b="0" i="1">
                        <a:solidFill>
                          <a:schemeClr val="accent6">
                            <a:lumMod val="75000"/>
                          </a:schemeClr>
                        </a:solidFill>
                        <a:latin typeface="Cambria Math" panose="02040503050406030204" pitchFamily="18" charset="0"/>
                      </a:rPr>
                      <m:t>𝑑𝑒𝑙</m:t>
                    </m:r>
                    <m:r>
                      <a:rPr lang="es-ES" sz="900" b="0" i="1">
                        <a:solidFill>
                          <a:schemeClr val="accent6">
                            <a:lumMod val="75000"/>
                          </a:schemeClr>
                        </a:solidFill>
                        <a:latin typeface="Cambria Math" panose="02040503050406030204" pitchFamily="18" charset="0"/>
                      </a:rPr>
                      <m:t> </m:t>
                    </m:r>
                    <m:r>
                      <a:rPr lang="es-ES" sz="900" b="0" i="1">
                        <a:solidFill>
                          <a:schemeClr val="accent6">
                            <a:lumMod val="75000"/>
                          </a:schemeClr>
                        </a:solidFill>
                        <a:latin typeface="Cambria Math" panose="02040503050406030204" pitchFamily="18" charset="0"/>
                      </a:rPr>
                      <m:t>𝐴𝑐𝑡𝑖𝑣𝑜</m:t>
                    </m:r>
                    <m:r>
                      <a:rPr lang="es-ES" sz="900" i="1">
                        <a:solidFill>
                          <a:schemeClr val="accent6">
                            <a:lumMod val="75000"/>
                          </a:schemeClr>
                        </a:solidFill>
                        <a:latin typeface="Cambria Math" panose="02040503050406030204" pitchFamily="18" charset="0"/>
                      </a:rPr>
                      <m:t>=</m:t>
                    </m:r>
                    <m:d>
                      <m:dPr>
                        <m:ctrlPr>
                          <a:rPr lang="es-ES" sz="900" i="1">
                            <a:solidFill>
                              <a:schemeClr val="accent6">
                                <a:lumMod val="75000"/>
                              </a:schemeClr>
                            </a:solidFill>
                            <a:latin typeface="Cambria Math" panose="02040503050406030204" pitchFamily="18" charset="0"/>
                          </a:rPr>
                        </m:ctrlPr>
                      </m:dPr>
                      <m:e>
                        <m:f>
                          <m:fPr>
                            <m:ctrlPr>
                              <a:rPr lang="es-ES" sz="900" i="1">
                                <a:solidFill>
                                  <a:schemeClr val="accent6">
                                    <a:lumMod val="75000"/>
                                  </a:schemeClr>
                                </a:solidFill>
                                <a:latin typeface="Cambria Math" panose="02040503050406030204" pitchFamily="18" charset="0"/>
                              </a:rPr>
                            </m:ctrlPr>
                          </m:fPr>
                          <m:num>
                            <m:r>
                              <a:rPr lang="es-ES" sz="900" b="0" i="1">
                                <a:solidFill>
                                  <a:schemeClr val="accent6">
                                    <a:lumMod val="75000"/>
                                  </a:schemeClr>
                                </a:solidFill>
                                <a:latin typeface="Cambria Math" panose="02040503050406030204" pitchFamily="18" charset="0"/>
                              </a:rPr>
                              <m:t>𝑈𝑡𝑖𝑙𝑖𝑑𝑎𝑑</m:t>
                            </m:r>
                            <m:r>
                              <a:rPr lang="es-ES" sz="900" b="0" i="1">
                                <a:solidFill>
                                  <a:schemeClr val="accent6">
                                    <a:lumMod val="75000"/>
                                  </a:schemeClr>
                                </a:solidFill>
                                <a:latin typeface="Cambria Math" panose="02040503050406030204" pitchFamily="18" charset="0"/>
                              </a:rPr>
                              <m:t> </m:t>
                            </m:r>
                            <m:r>
                              <a:rPr lang="es-ES" sz="900" b="0" i="1">
                                <a:solidFill>
                                  <a:schemeClr val="accent6">
                                    <a:lumMod val="75000"/>
                                  </a:schemeClr>
                                </a:solidFill>
                                <a:latin typeface="Cambria Math" panose="02040503050406030204" pitchFamily="18" charset="0"/>
                              </a:rPr>
                              <m:t>𝑛𝑒𝑡𝑎</m:t>
                            </m:r>
                          </m:num>
                          <m:den>
                            <m:r>
                              <a:rPr lang="es-ES" sz="900" b="0" i="1">
                                <a:solidFill>
                                  <a:schemeClr val="accent6">
                                    <a:lumMod val="75000"/>
                                  </a:schemeClr>
                                </a:solidFill>
                                <a:latin typeface="Cambria Math" panose="02040503050406030204" pitchFamily="18" charset="0"/>
                              </a:rPr>
                              <m:t>𝐴𝑐𝑡𝑖𝑣𝑜𝑠</m:t>
                            </m:r>
                            <m:r>
                              <a:rPr lang="es-ES" sz="900" b="0" i="1">
                                <a:solidFill>
                                  <a:schemeClr val="accent6">
                                    <a:lumMod val="75000"/>
                                  </a:schemeClr>
                                </a:solidFill>
                                <a:latin typeface="Cambria Math" panose="02040503050406030204" pitchFamily="18" charset="0"/>
                              </a:rPr>
                              <m:t> </m:t>
                            </m:r>
                            <m:r>
                              <a:rPr lang="es-ES" sz="900" b="0" i="1">
                                <a:solidFill>
                                  <a:schemeClr val="accent6">
                                    <a:lumMod val="75000"/>
                                  </a:schemeClr>
                                </a:solidFill>
                                <a:latin typeface="Cambria Math" panose="02040503050406030204" pitchFamily="18" charset="0"/>
                              </a:rPr>
                              <m:t>𝑓𝑖𝑗𝑜𝑠</m:t>
                            </m:r>
                          </m:den>
                        </m:f>
                      </m:e>
                    </m:d>
                  </m:oMath>
                </m:oMathPara>
              </a14:m>
              <a:endParaRPr lang="es-ES" sz="900">
                <a:solidFill>
                  <a:schemeClr val="accent6">
                    <a:lumMod val="75000"/>
                  </a:schemeClr>
                </a:solidFill>
              </a:endParaRPr>
            </a:p>
          </xdr:txBody>
        </xdr:sp>
      </mc:Choice>
      <mc:Fallback xmlns="">
        <xdr:sp macro="" textlink="">
          <xdr:nvSpPr>
            <xdr:cNvPr id="8" name="CuadroTexto 7"/>
            <xdr:cNvSpPr txBox="1"/>
          </xdr:nvSpPr>
          <xdr:spPr>
            <a:xfrm>
              <a:off x="11329384" y="7526337"/>
              <a:ext cx="1679049"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900" b="0" i="0">
                  <a:solidFill>
                    <a:schemeClr val="accent6">
                      <a:lumMod val="75000"/>
                    </a:schemeClr>
                  </a:solidFill>
                  <a:latin typeface="Cambria Math" panose="02040503050406030204" pitchFamily="18" charset="0"/>
                </a:rPr>
                <a:t>𝑅. 𝑑𝑒𝑙 𝐴𝑐𝑡𝑖𝑣𝑜</a:t>
              </a:r>
              <a:r>
                <a:rPr lang="es-ES" sz="900" i="0">
                  <a:solidFill>
                    <a:schemeClr val="accent6">
                      <a:lumMod val="75000"/>
                    </a:schemeClr>
                  </a:solidFill>
                  <a:latin typeface="Cambria Math" panose="02040503050406030204" pitchFamily="18" charset="0"/>
                </a:rPr>
                <a:t>=((</a:t>
              </a:r>
              <a:r>
                <a:rPr lang="es-ES" sz="900" b="0" i="0">
                  <a:solidFill>
                    <a:schemeClr val="accent6">
                      <a:lumMod val="75000"/>
                    </a:schemeClr>
                  </a:solidFill>
                  <a:latin typeface="Cambria Math" panose="02040503050406030204" pitchFamily="18" charset="0"/>
                </a:rPr>
                <a:t>𝑈𝑡𝑖𝑙𝑖𝑑𝑎𝑑 𝑛𝑒𝑡𝑎)/(𝐴𝑐𝑡𝑖𝑣𝑜𝑠 𝑓𝑖𝑗𝑜𝑠))</a:t>
              </a:r>
              <a:endParaRPr lang="es-ES" sz="900">
                <a:solidFill>
                  <a:schemeClr val="accent6">
                    <a:lumMod val="75000"/>
                  </a:schemeClr>
                </a:solidFill>
              </a:endParaRPr>
            </a:p>
          </xdr:txBody>
        </xdr:sp>
      </mc:Fallback>
    </mc:AlternateContent>
    <xdr:clientData/>
  </xdr:oneCellAnchor>
  <xdr:twoCellAnchor>
    <xdr:from>
      <xdr:col>14</xdr:col>
      <xdr:colOff>523874</xdr:colOff>
      <xdr:row>22</xdr:row>
      <xdr:rowOff>35301</xdr:rowOff>
    </xdr:from>
    <xdr:to>
      <xdr:col>22</xdr:col>
      <xdr:colOff>28574</xdr:colOff>
      <xdr:row>30</xdr:row>
      <xdr:rowOff>102726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19</xdr:col>
      <xdr:colOff>175609</xdr:colOff>
      <xdr:row>22</xdr:row>
      <xdr:rowOff>125412</xdr:rowOff>
    </xdr:from>
    <xdr:ext cx="1843325" cy="311239"/>
    <mc:AlternateContent xmlns:mc="http://schemas.openxmlformats.org/markup-compatibility/2006" xmlns:a14="http://schemas.microsoft.com/office/drawing/2010/main">
      <mc:Choice Requires="a14">
        <xdr:sp macro="" textlink="">
          <xdr:nvSpPr>
            <xdr:cNvPr id="10" name="CuadroTexto 9"/>
            <xdr:cNvSpPr txBox="1"/>
          </xdr:nvSpPr>
          <xdr:spPr>
            <a:xfrm>
              <a:off x="11310334" y="4183062"/>
              <a:ext cx="1843325"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900" b="0" i="1">
                        <a:solidFill>
                          <a:schemeClr val="accent5">
                            <a:lumMod val="50000"/>
                          </a:schemeClr>
                        </a:solidFill>
                        <a:latin typeface="Cambria Math" panose="02040503050406030204" pitchFamily="18" charset="0"/>
                      </a:rPr>
                      <m:t>𝐺</m:t>
                    </m:r>
                    <m:r>
                      <a:rPr lang="es-ES" sz="900" b="0" i="1">
                        <a:solidFill>
                          <a:schemeClr val="accent5">
                            <a:lumMod val="50000"/>
                          </a:schemeClr>
                        </a:solidFill>
                        <a:latin typeface="Cambria Math" panose="02040503050406030204" pitchFamily="18" charset="0"/>
                      </a:rPr>
                      <m:t>. </m:t>
                    </m:r>
                    <m:r>
                      <a:rPr lang="es-ES" sz="900" b="0" i="1">
                        <a:solidFill>
                          <a:schemeClr val="accent5">
                            <a:lumMod val="50000"/>
                          </a:schemeClr>
                        </a:solidFill>
                        <a:latin typeface="Cambria Math" panose="02040503050406030204" pitchFamily="18" charset="0"/>
                      </a:rPr>
                      <m:t>𝑒𝑛𝑡𝑟𝑒</m:t>
                    </m:r>
                    <m:r>
                      <a:rPr lang="es-ES" sz="900" b="0" i="1">
                        <a:solidFill>
                          <a:schemeClr val="accent5">
                            <a:lumMod val="50000"/>
                          </a:schemeClr>
                        </a:solidFill>
                        <a:latin typeface="Cambria Math" panose="02040503050406030204" pitchFamily="18" charset="0"/>
                      </a:rPr>
                      <m:t> </m:t>
                    </m:r>
                    <m:r>
                      <a:rPr lang="es-ES" sz="900" b="0" i="1">
                        <a:solidFill>
                          <a:schemeClr val="accent5">
                            <a:lumMod val="50000"/>
                          </a:schemeClr>
                        </a:solidFill>
                        <a:latin typeface="Cambria Math" panose="02040503050406030204" pitchFamily="18" charset="0"/>
                      </a:rPr>
                      <m:t>𝑣𝑒𝑛𝑡𝑎𝑠</m:t>
                    </m:r>
                    <m:r>
                      <a:rPr lang="es-ES" sz="900" i="1">
                        <a:solidFill>
                          <a:schemeClr val="accent5">
                            <a:lumMod val="50000"/>
                          </a:schemeClr>
                        </a:solidFill>
                        <a:latin typeface="Cambria Math" panose="02040503050406030204" pitchFamily="18" charset="0"/>
                      </a:rPr>
                      <m:t>=</m:t>
                    </m:r>
                    <m:d>
                      <m:dPr>
                        <m:ctrlPr>
                          <a:rPr lang="es-ES" sz="900" i="1">
                            <a:solidFill>
                              <a:schemeClr val="accent5">
                                <a:lumMod val="50000"/>
                              </a:schemeClr>
                            </a:solidFill>
                            <a:latin typeface="Cambria Math" panose="02040503050406030204" pitchFamily="18" charset="0"/>
                          </a:rPr>
                        </m:ctrlPr>
                      </m:dPr>
                      <m:e>
                        <m:f>
                          <m:fPr>
                            <m:ctrlPr>
                              <a:rPr lang="es-ES" sz="900" i="1">
                                <a:solidFill>
                                  <a:schemeClr val="accent5">
                                    <a:lumMod val="50000"/>
                                  </a:schemeClr>
                                </a:solidFill>
                                <a:latin typeface="Cambria Math" panose="02040503050406030204" pitchFamily="18" charset="0"/>
                              </a:rPr>
                            </m:ctrlPr>
                          </m:fPr>
                          <m:num>
                            <m:r>
                              <a:rPr lang="es-ES" sz="900" b="0" i="1">
                                <a:solidFill>
                                  <a:schemeClr val="accent5">
                                    <a:lumMod val="50000"/>
                                  </a:schemeClr>
                                </a:solidFill>
                                <a:latin typeface="Cambria Math" panose="02040503050406030204" pitchFamily="18" charset="0"/>
                              </a:rPr>
                              <m:t>𝐺𝑎𝑠𝑡𝑜𝑠</m:t>
                            </m:r>
                          </m:num>
                          <m:den>
                            <m:r>
                              <a:rPr lang="es-ES" sz="900" b="0" i="1">
                                <a:solidFill>
                                  <a:schemeClr val="accent5">
                                    <a:lumMod val="50000"/>
                                  </a:schemeClr>
                                </a:solidFill>
                                <a:latin typeface="Cambria Math" panose="02040503050406030204" pitchFamily="18" charset="0"/>
                              </a:rPr>
                              <m:t>𝑉𝑒𝑛𝑡𝑎𝑠</m:t>
                            </m:r>
                            <m:r>
                              <a:rPr lang="es-ES" sz="900" b="0" i="1">
                                <a:solidFill>
                                  <a:schemeClr val="accent5">
                                    <a:lumMod val="50000"/>
                                  </a:schemeClr>
                                </a:solidFill>
                                <a:latin typeface="Cambria Math" panose="02040503050406030204" pitchFamily="18" charset="0"/>
                              </a:rPr>
                              <m:t> </m:t>
                            </m:r>
                            <m:r>
                              <a:rPr lang="es-ES" sz="900" b="0" i="1">
                                <a:solidFill>
                                  <a:schemeClr val="accent5">
                                    <a:lumMod val="50000"/>
                                  </a:schemeClr>
                                </a:solidFill>
                                <a:latin typeface="Cambria Math" panose="02040503050406030204" pitchFamily="18" charset="0"/>
                              </a:rPr>
                              <m:t>𝑡𝑜𝑡𝑎𝑙𝑒𝑠</m:t>
                            </m:r>
                          </m:den>
                        </m:f>
                      </m:e>
                    </m:d>
                  </m:oMath>
                </m:oMathPara>
              </a14:m>
              <a:endParaRPr lang="es-ES" sz="900">
                <a:solidFill>
                  <a:schemeClr val="accent5">
                    <a:lumMod val="50000"/>
                  </a:schemeClr>
                </a:solidFill>
              </a:endParaRPr>
            </a:p>
          </xdr:txBody>
        </xdr:sp>
      </mc:Choice>
      <mc:Fallback xmlns="">
        <xdr:sp macro="" textlink="">
          <xdr:nvSpPr>
            <xdr:cNvPr id="10" name="CuadroTexto 9"/>
            <xdr:cNvSpPr txBox="1"/>
          </xdr:nvSpPr>
          <xdr:spPr>
            <a:xfrm>
              <a:off x="11310334" y="4183062"/>
              <a:ext cx="1843325"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900" b="0" i="0">
                  <a:solidFill>
                    <a:schemeClr val="accent5">
                      <a:lumMod val="50000"/>
                    </a:schemeClr>
                  </a:solidFill>
                  <a:latin typeface="Cambria Math" panose="02040503050406030204" pitchFamily="18" charset="0"/>
                </a:rPr>
                <a:t>𝐺. 𝑒𝑛𝑡𝑟𝑒 𝑣𝑒𝑛𝑡𝑎𝑠</a:t>
              </a:r>
              <a:r>
                <a:rPr lang="es-ES" sz="900" i="0">
                  <a:solidFill>
                    <a:schemeClr val="accent5">
                      <a:lumMod val="50000"/>
                    </a:schemeClr>
                  </a:solidFill>
                  <a:latin typeface="Cambria Math" panose="02040503050406030204" pitchFamily="18" charset="0"/>
                </a:rPr>
                <a:t>=(</a:t>
              </a:r>
              <a:r>
                <a:rPr lang="es-ES" sz="900" b="0" i="0">
                  <a:solidFill>
                    <a:schemeClr val="accent5">
                      <a:lumMod val="50000"/>
                    </a:schemeClr>
                  </a:solidFill>
                  <a:latin typeface="Cambria Math" panose="02040503050406030204" pitchFamily="18" charset="0"/>
                </a:rPr>
                <a:t>𝐺𝑎𝑠𝑡𝑜𝑠/(𝑉𝑒𝑛𝑡𝑎𝑠 𝑡𝑜𝑡𝑎𝑙𝑒𝑠))</a:t>
              </a:r>
              <a:endParaRPr lang="es-ES" sz="900">
                <a:solidFill>
                  <a:schemeClr val="accent5">
                    <a:lumMod val="50000"/>
                  </a:schemeClr>
                </a:solidFill>
              </a:endParaRPr>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103</xdr:row>
      <xdr:rowOff>114712</xdr:rowOff>
    </xdr:from>
    <xdr:to>
      <xdr:col>8</xdr:col>
      <xdr:colOff>97125</xdr:colOff>
      <xdr:row>105</xdr:row>
      <xdr:rowOff>76200</xdr:rowOff>
    </xdr:to>
    <xdr:sp macro="" textlink="">
      <xdr:nvSpPr>
        <xdr:cNvPr id="2" name="CuadroTexto 1"/>
        <xdr:cNvSpPr txBox="1"/>
      </xdr:nvSpPr>
      <xdr:spPr>
        <a:xfrm>
          <a:off x="0" y="19736212"/>
          <a:ext cx="6336000" cy="342488"/>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Analiza</a:t>
          </a:r>
          <a:r>
            <a:rPr lang="es-ES" sz="1100">
              <a:solidFill>
                <a:schemeClr val="dk1"/>
              </a:solidFill>
              <a:effectLst/>
              <a:latin typeface="+mn-lt"/>
              <a:ea typeface="+mn-ea"/>
              <a:cs typeface="+mn-cs"/>
            </a:rPr>
            <a:t>.</a:t>
          </a:r>
          <a:r>
            <a:rPr lang="es-ES" sz="1100" baseline="0">
              <a:solidFill>
                <a:schemeClr val="dk1"/>
              </a:solidFill>
              <a:effectLst/>
              <a:latin typeface="+mn-lt"/>
              <a:ea typeface="+mn-ea"/>
              <a:cs typeface="+mn-cs"/>
            </a:rPr>
            <a:t> La utilidad que obtienes en relación con los activos en los que has invertido.</a:t>
          </a:r>
          <a:endParaRPr lang="es-ES">
            <a:effectLst/>
          </a:endParaRPr>
        </a:p>
      </xdr:txBody>
    </xdr:sp>
    <xdr:clientData/>
  </xdr:twoCellAnchor>
  <xdr:twoCellAnchor>
    <xdr:from>
      <xdr:col>0</xdr:col>
      <xdr:colOff>9113</xdr:colOff>
      <xdr:row>85</xdr:row>
      <xdr:rowOff>118438</xdr:rowOff>
    </xdr:from>
    <xdr:to>
      <xdr:col>8</xdr:col>
      <xdr:colOff>106238</xdr:colOff>
      <xdr:row>87</xdr:row>
      <xdr:rowOff>47625</xdr:rowOff>
    </xdr:to>
    <xdr:sp macro="" textlink="">
      <xdr:nvSpPr>
        <xdr:cNvPr id="3" name="CuadroTexto 2"/>
        <xdr:cNvSpPr txBox="1"/>
      </xdr:nvSpPr>
      <xdr:spPr>
        <a:xfrm>
          <a:off x="9113" y="16310938"/>
          <a:ext cx="6336000" cy="310187"/>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Analiza</a:t>
          </a:r>
          <a:r>
            <a:rPr lang="es-ES" sz="1100"/>
            <a:t>.</a:t>
          </a:r>
          <a:r>
            <a:rPr lang="es-ES" sz="1100" baseline="0"/>
            <a:t> De cada peso que vendes cuánto representan los gastos para operar el negocio.</a:t>
          </a:r>
          <a:endParaRPr lang="es-ES" sz="1100"/>
        </a:p>
      </xdr:txBody>
    </xdr:sp>
    <xdr:clientData/>
  </xdr:twoCellAnchor>
  <xdr:twoCellAnchor>
    <xdr:from>
      <xdr:col>0</xdr:col>
      <xdr:colOff>0</xdr:colOff>
      <xdr:row>66</xdr:row>
      <xdr:rowOff>101605</xdr:rowOff>
    </xdr:from>
    <xdr:to>
      <xdr:col>8</xdr:col>
      <xdr:colOff>97125</xdr:colOff>
      <xdr:row>68</xdr:row>
      <xdr:rowOff>28575</xdr:rowOff>
    </xdr:to>
    <xdr:sp macro="" textlink="">
      <xdr:nvSpPr>
        <xdr:cNvPr id="4" name="CuadroTexto 3"/>
        <xdr:cNvSpPr txBox="1"/>
      </xdr:nvSpPr>
      <xdr:spPr>
        <a:xfrm>
          <a:off x="0" y="12665080"/>
          <a:ext cx="6336000" cy="307970"/>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Analiza</a:t>
          </a:r>
          <a:r>
            <a:rPr lang="es-ES" sz="1100"/>
            <a:t>.</a:t>
          </a:r>
          <a:r>
            <a:rPr lang="es-ES" sz="1100" baseline="0"/>
            <a:t> De cada peso que vendes cuánto corresponde a utilidad.</a:t>
          </a:r>
        </a:p>
      </xdr:txBody>
    </xdr:sp>
    <xdr:clientData/>
  </xdr:twoCellAnchor>
  <xdr:twoCellAnchor>
    <xdr:from>
      <xdr:col>0</xdr:col>
      <xdr:colOff>2241</xdr:colOff>
      <xdr:row>55</xdr:row>
      <xdr:rowOff>45385</xdr:rowOff>
    </xdr:from>
    <xdr:to>
      <xdr:col>8</xdr:col>
      <xdr:colOff>99366</xdr:colOff>
      <xdr:row>66</xdr:row>
      <xdr:rowOff>109885</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199702</xdr:colOff>
      <xdr:row>55</xdr:row>
      <xdr:rowOff>154546</xdr:rowOff>
    </xdr:from>
    <xdr:ext cx="1819024" cy="311239"/>
    <mc:AlternateContent xmlns:mc="http://schemas.openxmlformats.org/markup-compatibility/2006" xmlns:a14="http://schemas.microsoft.com/office/drawing/2010/main">
      <mc:Choice Requires="a14">
        <xdr:sp macro="" textlink="">
          <xdr:nvSpPr>
            <xdr:cNvPr id="6" name="CuadroTexto 5"/>
            <xdr:cNvSpPr txBox="1"/>
          </xdr:nvSpPr>
          <xdr:spPr>
            <a:xfrm>
              <a:off x="4438327" y="10622521"/>
              <a:ext cx="1819024"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900" b="0" i="1">
                        <a:solidFill>
                          <a:srgbClr val="7C062B"/>
                        </a:solidFill>
                        <a:latin typeface="Cambria Math" panose="02040503050406030204" pitchFamily="18" charset="0"/>
                      </a:rPr>
                      <m:t>𝑃𝑟𝑜𝑑𝑢𝑐𝑡𝑖𝑣𝑖𝑑𝑎𝑑</m:t>
                    </m:r>
                    <m:r>
                      <a:rPr lang="es-ES" sz="900" i="1">
                        <a:solidFill>
                          <a:srgbClr val="7C062B"/>
                        </a:solidFill>
                        <a:latin typeface="Cambria Math" panose="02040503050406030204" pitchFamily="18" charset="0"/>
                      </a:rPr>
                      <m:t>=</m:t>
                    </m:r>
                    <m:d>
                      <m:dPr>
                        <m:ctrlPr>
                          <a:rPr lang="es-ES" sz="900" i="1">
                            <a:solidFill>
                              <a:srgbClr val="7C062B"/>
                            </a:solidFill>
                            <a:latin typeface="Cambria Math" panose="02040503050406030204" pitchFamily="18" charset="0"/>
                          </a:rPr>
                        </m:ctrlPr>
                      </m:dPr>
                      <m:e>
                        <m:f>
                          <m:fPr>
                            <m:ctrlPr>
                              <a:rPr lang="es-ES" sz="900" i="1">
                                <a:solidFill>
                                  <a:srgbClr val="7C062B"/>
                                </a:solidFill>
                                <a:latin typeface="Cambria Math" panose="02040503050406030204" pitchFamily="18" charset="0"/>
                              </a:rPr>
                            </m:ctrlPr>
                          </m:fPr>
                          <m:num>
                            <m:r>
                              <a:rPr lang="es-ES" sz="900" b="0" i="1">
                                <a:solidFill>
                                  <a:srgbClr val="7C062B"/>
                                </a:solidFill>
                                <a:latin typeface="Cambria Math" panose="02040503050406030204" pitchFamily="18" charset="0"/>
                              </a:rPr>
                              <m:t>𝑈𝑡𝑖𝑙𝑖𝑑𝑎𝑑</m:t>
                            </m:r>
                            <m:r>
                              <a:rPr lang="es-ES" sz="900" b="0" i="1">
                                <a:solidFill>
                                  <a:srgbClr val="7C062B"/>
                                </a:solidFill>
                                <a:latin typeface="Cambria Math" panose="02040503050406030204" pitchFamily="18" charset="0"/>
                              </a:rPr>
                              <m:t> </m:t>
                            </m:r>
                            <m:r>
                              <a:rPr lang="es-ES" sz="900" b="0" i="1">
                                <a:solidFill>
                                  <a:srgbClr val="7C062B"/>
                                </a:solidFill>
                                <a:latin typeface="Cambria Math" panose="02040503050406030204" pitchFamily="18" charset="0"/>
                              </a:rPr>
                              <m:t>𝑛𝑒𝑡𝑎</m:t>
                            </m:r>
                          </m:num>
                          <m:den>
                            <m:r>
                              <a:rPr lang="es-ES" sz="900" b="0" i="1">
                                <a:solidFill>
                                  <a:srgbClr val="7C062B"/>
                                </a:solidFill>
                                <a:latin typeface="Cambria Math" panose="02040503050406030204" pitchFamily="18" charset="0"/>
                              </a:rPr>
                              <m:t>𝑉𝑒𝑛𝑡𝑎𝑠</m:t>
                            </m:r>
                            <m:r>
                              <a:rPr lang="es-ES" sz="900" b="0" i="1">
                                <a:solidFill>
                                  <a:srgbClr val="7C062B"/>
                                </a:solidFill>
                                <a:latin typeface="Cambria Math" panose="02040503050406030204" pitchFamily="18" charset="0"/>
                              </a:rPr>
                              <m:t> </m:t>
                            </m:r>
                            <m:r>
                              <a:rPr lang="es-ES" sz="900" b="0" i="1">
                                <a:solidFill>
                                  <a:srgbClr val="7C062B"/>
                                </a:solidFill>
                                <a:latin typeface="Cambria Math" panose="02040503050406030204" pitchFamily="18" charset="0"/>
                              </a:rPr>
                              <m:t>𝑡𝑜𝑡𝑎𝑙𝑒𝑠</m:t>
                            </m:r>
                          </m:den>
                        </m:f>
                      </m:e>
                    </m:d>
                  </m:oMath>
                </m:oMathPara>
              </a14:m>
              <a:endParaRPr lang="es-ES" sz="900">
                <a:solidFill>
                  <a:srgbClr val="7C062B"/>
                </a:solidFill>
              </a:endParaRPr>
            </a:p>
          </xdr:txBody>
        </xdr:sp>
      </mc:Choice>
      <mc:Fallback xmlns="">
        <xdr:sp macro="" textlink="">
          <xdr:nvSpPr>
            <xdr:cNvPr id="6" name="CuadroTexto 5"/>
            <xdr:cNvSpPr txBox="1"/>
          </xdr:nvSpPr>
          <xdr:spPr>
            <a:xfrm>
              <a:off x="4438327" y="10622521"/>
              <a:ext cx="1819024"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900" b="0" i="0">
                  <a:solidFill>
                    <a:srgbClr val="7C062B"/>
                  </a:solidFill>
                  <a:latin typeface="Cambria Math" panose="02040503050406030204" pitchFamily="18" charset="0"/>
                </a:rPr>
                <a:t>𝑃𝑟𝑜𝑑𝑢𝑐𝑡𝑖𝑣𝑖𝑑𝑎𝑑</a:t>
              </a:r>
              <a:r>
                <a:rPr lang="es-ES" sz="900" i="0">
                  <a:solidFill>
                    <a:srgbClr val="7C062B"/>
                  </a:solidFill>
                  <a:latin typeface="Cambria Math" panose="02040503050406030204" pitchFamily="18" charset="0"/>
                </a:rPr>
                <a:t>=((</a:t>
              </a:r>
              <a:r>
                <a:rPr lang="es-ES" sz="900" b="0" i="0">
                  <a:solidFill>
                    <a:srgbClr val="7C062B"/>
                  </a:solidFill>
                  <a:latin typeface="Cambria Math" panose="02040503050406030204" pitchFamily="18" charset="0"/>
                </a:rPr>
                <a:t>𝑈𝑡𝑖𝑙𝑖𝑑𝑎𝑑 𝑛𝑒𝑡𝑎)/(𝑉𝑒𝑛𝑡𝑎𝑠 𝑡𝑜𝑡𝑎𝑙𝑒𝑠))</a:t>
              </a:r>
              <a:endParaRPr lang="es-ES" sz="900">
                <a:solidFill>
                  <a:srgbClr val="7C062B"/>
                </a:solidFill>
              </a:endParaRPr>
            </a:p>
          </xdr:txBody>
        </xdr:sp>
      </mc:Fallback>
    </mc:AlternateContent>
    <xdr:clientData/>
  </xdr:oneCellAnchor>
  <xdr:twoCellAnchor>
    <xdr:from>
      <xdr:col>0</xdr:col>
      <xdr:colOff>0</xdr:colOff>
      <xdr:row>92</xdr:row>
      <xdr:rowOff>51865</xdr:rowOff>
    </xdr:from>
    <xdr:to>
      <xdr:col>8</xdr:col>
      <xdr:colOff>97125</xdr:colOff>
      <xdr:row>103</xdr:row>
      <xdr:rowOff>116365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5</xdr:col>
      <xdr:colOff>366109</xdr:colOff>
      <xdr:row>92</xdr:row>
      <xdr:rowOff>115887</xdr:rowOff>
    </xdr:from>
    <xdr:ext cx="1679049" cy="311239"/>
    <mc:AlternateContent xmlns:mc="http://schemas.openxmlformats.org/markup-compatibility/2006" xmlns:a14="http://schemas.microsoft.com/office/drawing/2010/main">
      <mc:Choice Requires="a14">
        <xdr:sp macro="" textlink="">
          <xdr:nvSpPr>
            <xdr:cNvPr id="8" name="CuadroTexto 7"/>
            <xdr:cNvSpPr txBox="1"/>
          </xdr:nvSpPr>
          <xdr:spPr>
            <a:xfrm>
              <a:off x="4604734" y="17641887"/>
              <a:ext cx="1679049"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900" b="0" i="1">
                        <a:solidFill>
                          <a:schemeClr val="accent6">
                            <a:lumMod val="75000"/>
                          </a:schemeClr>
                        </a:solidFill>
                        <a:latin typeface="Cambria Math" panose="02040503050406030204" pitchFamily="18" charset="0"/>
                      </a:rPr>
                      <m:t>𝑅</m:t>
                    </m:r>
                    <m:r>
                      <a:rPr lang="es-ES" sz="900" b="0" i="1">
                        <a:solidFill>
                          <a:schemeClr val="accent6">
                            <a:lumMod val="75000"/>
                          </a:schemeClr>
                        </a:solidFill>
                        <a:latin typeface="Cambria Math" panose="02040503050406030204" pitchFamily="18" charset="0"/>
                      </a:rPr>
                      <m:t>. </m:t>
                    </m:r>
                    <m:r>
                      <a:rPr lang="es-ES" sz="900" b="0" i="1">
                        <a:solidFill>
                          <a:schemeClr val="accent6">
                            <a:lumMod val="75000"/>
                          </a:schemeClr>
                        </a:solidFill>
                        <a:latin typeface="Cambria Math" panose="02040503050406030204" pitchFamily="18" charset="0"/>
                      </a:rPr>
                      <m:t>𝑑𝑒𝑙</m:t>
                    </m:r>
                    <m:r>
                      <a:rPr lang="es-ES" sz="900" b="0" i="1">
                        <a:solidFill>
                          <a:schemeClr val="accent6">
                            <a:lumMod val="75000"/>
                          </a:schemeClr>
                        </a:solidFill>
                        <a:latin typeface="Cambria Math" panose="02040503050406030204" pitchFamily="18" charset="0"/>
                      </a:rPr>
                      <m:t> </m:t>
                    </m:r>
                    <m:r>
                      <a:rPr lang="es-ES" sz="900" b="0" i="1">
                        <a:solidFill>
                          <a:schemeClr val="accent6">
                            <a:lumMod val="75000"/>
                          </a:schemeClr>
                        </a:solidFill>
                        <a:latin typeface="Cambria Math" panose="02040503050406030204" pitchFamily="18" charset="0"/>
                      </a:rPr>
                      <m:t>𝐴𝑐𝑡𝑖𝑣𝑜</m:t>
                    </m:r>
                    <m:r>
                      <a:rPr lang="es-ES" sz="900" i="1">
                        <a:solidFill>
                          <a:schemeClr val="accent6">
                            <a:lumMod val="75000"/>
                          </a:schemeClr>
                        </a:solidFill>
                        <a:latin typeface="Cambria Math" panose="02040503050406030204" pitchFamily="18" charset="0"/>
                      </a:rPr>
                      <m:t>=</m:t>
                    </m:r>
                    <m:d>
                      <m:dPr>
                        <m:ctrlPr>
                          <a:rPr lang="es-ES" sz="900" i="1">
                            <a:solidFill>
                              <a:schemeClr val="accent6">
                                <a:lumMod val="75000"/>
                              </a:schemeClr>
                            </a:solidFill>
                            <a:latin typeface="Cambria Math" panose="02040503050406030204" pitchFamily="18" charset="0"/>
                          </a:rPr>
                        </m:ctrlPr>
                      </m:dPr>
                      <m:e>
                        <m:f>
                          <m:fPr>
                            <m:ctrlPr>
                              <a:rPr lang="es-ES" sz="900" i="1">
                                <a:solidFill>
                                  <a:schemeClr val="accent6">
                                    <a:lumMod val="75000"/>
                                  </a:schemeClr>
                                </a:solidFill>
                                <a:latin typeface="Cambria Math" panose="02040503050406030204" pitchFamily="18" charset="0"/>
                              </a:rPr>
                            </m:ctrlPr>
                          </m:fPr>
                          <m:num>
                            <m:r>
                              <a:rPr lang="es-ES" sz="900" b="0" i="1">
                                <a:solidFill>
                                  <a:schemeClr val="accent6">
                                    <a:lumMod val="75000"/>
                                  </a:schemeClr>
                                </a:solidFill>
                                <a:latin typeface="Cambria Math" panose="02040503050406030204" pitchFamily="18" charset="0"/>
                              </a:rPr>
                              <m:t>𝑈𝑡𝑖𝑙𝑖𝑑𝑎𝑑</m:t>
                            </m:r>
                            <m:r>
                              <a:rPr lang="es-ES" sz="900" b="0" i="1">
                                <a:solidFill>
                                  <a:schemeClr val="accent6">
                                    <a:lumMod val="75000"/>
                                  </a:schemeClr>
                                </a:solidFill>
                                <a:latin typeface="Cambria Math" panose="02040503050406030204" pitchFamily="18" charset="0"/>
                              </a:rPr>
                              <m:t> </m:t>
                            </m:r>
                            <m:r>
                              <a:rPr lang="es-ES" sz="900" b="0" i="1">
                                <a:solidFill>
                                  <a:schemeClr val="accent6">
                                    <a:lumMod val="75000"/>
                                  </a:schemeClr>
                                </a:solidFill>
                                <a:latin typeface="Cambria Math" panose="02040503050406030204" pitchFamily="18" charset="0"/>
                              </a:rPr>
                              <m:t>𝑛𝑒𝑡𝑎</m:t>
                            </m:r>
                          </m:num>
                          <m:den>
                            <m:r>
                              <a:rPr lang="es-ES" sz="900" b="0" i="1">
                                <a:solidFill>
                                  <a:schemeClr val="accent6">
                                    <a:lumMod val="75000"/>
                                  </a:schemeClr>
                                </a:solidFill>
                                <a:latin typeface="Cambria Math" panose="02040503050406030204" pitchFamily="18" charset="0"/>
                              </a:rPr>
                              <m:t>𝐴𝑐𝑡𝑖𝑣𝑜𝑠</m:t>
                            </m:r>
                            <m:r>
                              <a:rPr lang="es-ES" sz="900" b="0" i="1">
                                <a:solidFill>
                                  <a:schemeClr val="accent6">
                                    <a:lumMod val="75000"/>
                                  </a:schemeClr>
                                </a:solidFill>
                                <a:latin typeface="Cambria Math" panose="02040503050406030204" pitchFamily="18" charset="0"/>
                              </a:rPr>
                              <m:t> </m:t>
                            </m:r>
                            <m:r>
                              <a:rPr lang="es-ES" sz="900" b="0" i="1">
                                <a:solidFill>
                                  <a:schemeClr val="accent6">
                                    <a:lumMod val="75000"/>
                                  </a:schemeClr>
                                </a:solidFill>
                                <a:latin typeface="Cambria Math" panose="02040503050406030204" pitchFamily="18" charset="0"/>
                              </a:rPr>
                              <m:t>𝑓𝑖𝑗𝑜𝑠</m:t>
                            </m:r>
                          </m:den>
                        </m:f>
                      </m:e>
                    </m:d>
                  </m:oMath>
                </m:oMathPara>
              </a14:m>
              <a:endParaRPr lang="es-ES" sz="900">
                <a:solidFill>
                  <a:schemeClr val="accent6">
                    <a:lumMod val="75000"/>
                  </a:schemeClr>
                </a:solidFill>
              </a:endParaRPr>
            </a:p>
          </xdr:txBody>
        </xdr:sp>
      </mc:Choice>
      <mc:Fallback xmlns="">
        <xdr:sp macro="" textlink="">
          <xdr:nvSpPr>
            <xdr:cNvPr id="8" name="CuadroTexto 7"/>
            <xdr:cNvSpPr txBox="1"/>
          </xdr:nvSpPr>
          <xdr:spPr>
            <a:xfrm>
              <a:off x="4604734" y="17641887"/>
              <a:ext cx="1679049"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900" b="0" i="0">
                  <a:solidFill>
                    <a:schemeClr val="accent6">
                      <a:lumMod val="75000"/>
                    </a:schemeClr>
                  </a:solidFill>
                  <a:latin typeface="Cambria Math" panose="02040503050406030204" pitchFamily="18" charset="0"/>
                </a:rPr>
                <a:t>𝑅. 𝑑𝑒𝑙 𝐴𝑐𝑡𝑖𝑣𝑜</a:t>
              </a:r>
              <a:r>
                <a:rPr lang="es-ES" sz="900" i="0">
                  <a:solidFill>
                    <a:schemeClr val="accent6">
                      <a:lumMod val="75000"/>
                    </a:schemeClr>
                  </a:solidFill>
                  <a:latin typeface="Cambria Math" panose="02040503050406030204" pitchFamily="18" charset="0"/>
                </a:rPr>
                <a:t>=((</a:t>
              </a:r>
              <a:r>
                <a:rPr lang="es-ES" sz="900" b="0" i="0">
                  <a:solidFill>
                    <a:schemeClr val="accent6">
                      <a:lumMod val="75000"/>
                    </a:schemeClr>
                  </a:solidFill>
                  <a:latin typeface="Cambria Math" panose="02040503050406030204" pitchFamily="18" charset="0"/>
                </a:rPr>
                <a:t>𝑈𝑡𝑖𝑙𝑖𝑑𝑎𝑑 𝑛𝑒𝑡𝑎)/(𝐴𝑐𝑡𝑖𝑣𝑜𝑠 𝑓𝑖𝑗𝑜𝑠))</a:t>
              </a:r>
              <a:endParaRPr lang="es-ES" sz="900">
                <a:solidFill>
                  <a:schemeClr val="accent6">
                    <a:lumMod val="75000"/>
                  </a:schemeClr>
                </a:solidFill>
              </a:endParaRPr>
            </a:p>
          </xdr:txBody>
        </xdr:sp>
      </mc:Fallback>
    </mc:AlternateContent>
    <xdr:clientData/>
  </xdr:oneCellAnchor>
  <xdr:twoCellAnchor>
    <xdr:from>
      <xdr:col>0</xdr:col>
      <xdr:colOff>10352</xdr:colOff>
      <xdr:row>74</xdr:row>
      <xdr:rowOff>51865</xdr:rowOff>
    </xdr:from>
    <xdr:to>
      <xdr:col>8</xdr:col>
      <xdr:colOff>107477</xdr:colOff>
      <xdr:row>85</xdr:row>
      <xdr:rowOff>116365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5</xdr:col>
      <xdr:colOff>204184</xdr:colOff>
      <xdr:row>74</xdr:row>
      <xdr:rowOff>134937</xdr:rowOff>
    </xdr:from>
    <xdr:ext cx="1843325" cy="311239"/>
    <mc:AlternateContent xmlns:mc="http://schemas.openxmlformats.org/markup-compatibility/2006" xmlns:a14="http://schemas.microsoft.com/office/drawing/2010/main">
      <mc:Choice Requires="a14">
        <xdr:sp macro="" textlink="">
          <xdr:nvSpPr>
            <xdr:cNvPr id="10" name="CuadroTexto 9"/>
            <xdr:cNvSpPr txBox="1"/>
          </xdr:nvSpPr>
          <xdr:spPr>
            <a:xfrm>
              <a:off x="4442809" y="14231937"/>
              <a:ext cx="1843325"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900" b="0" i="1">
                        <a:solidFill>
                          <a:schemeClr val="accent5">
                            <a:lumMod val="50000"/>
                          </a:schemeClr>
                        </a:solidFill>
                        <a:latin typeface="Cambria Math" panose="02040503050406030204" pitchFamily="18" charset="0"/>
                      </a:rPr>
                      <m:t>𝐺</m:t>
                    </m:r>
                    <m:r>
                      <a:rPr lang="es-ES" sz="900" b="0" i="1">
                        <a:solidFill>
                          <a:schemeClr val="accent5">
                            <a:lumMod val="50000"/>
                          </a:schemeClr>
                        </a:solidFill>
                        <a:latin typeface="Cambria Math" panose="02040503050406030204" pitchFamily="18" charset="0"/>
                      </a:rPr>
                      <m:t>. </m:t>
                    </m:r>
                    <m:r>
                      <a:rPr lang="es-ES" sz="900" b="0" i="1">
                        <a:solidFill>
                          <a:schemeClr val="accent5">
                            <a:lumMod val="50000"/>
                          </a:schemeClr>
                        </a:solidFill>
                        <a:latin typeface="Cambria Math" panose="02040503050406030204" pitchFamily="18" charset="0"/>
                      </a:rPr>
                      <m:t>𝑒𝑛𝑡𝑟𝑒</m:t>
                    </m:r>
                    <m:r>
                      <a:rPr lang="es-ES" sz="900" b="0" i="1">
                        <a:solidFill>
                          <a:schemeClr val="accent5">
                            <a:lumMod val="50000"/>
                          </a:schemeClr>
                        </a:solidFill>
                        <a:latin typeface="Cambria Math" panose="02040503050406030204" pitchFamily="18" charset="0"/>
                      </a:rPr>
                      <m:t> </m:t>
                    </m:r>
                    <m:r>
                      <a:rPr lang="es-ES" sz="900" b="0" i="1">
                        <a:solidFill>
                          <a:schemeClr val="accent5">
                            <a:lumMod val="50000"/>
                          </a:schemeClr>
                        </a:solidFill>
                        <a:latin typeface="Cambria Math" panose="02040503050406030204" pitchFamily="18" charset="0"/>
                      </a:rPr>
                      <m:t>𝑣𝑒𝑛𝑡𝑎𝑠</m:t>
                    </m:r>
                    <m:r>
                      <a:rPr lang="es-ES" sz="900" i="1">
                        <a:solidFill>
                          <a:schemeClr val="accent5">
                            <a:lumMod val="50000"/>
                          </a:schemeClr>
                        </a:solidFill>
                        <a:latin typeface="Cambria Math" panose="02040503050406030204" pitchFamily="18" charset="0"/>
                      </a:rPr>
                      <m:t>=</m:t>
                    </m:r>
                    <m:d>
                      <m:dPr>
                        <m:ctrlPr>
                          <a:rPr lang="es-ES" sz="900" i="1">
                            <a:solidFill>
                              <a:schemeClr val="accent5">
                                <a:lumMod val="50000"/>
                              </a:schemeClr>
                            </a:solidFill>
                            <a:latin typeface="Cambria Math" panose="02040503050406030204" pitchFamily="18" charset="0"/>
                          </a:rPr>
                        </m:ctrlPr>
                      </m:dPr>
                      <m:e>
                        <m:f>
                          <m:fPr>
                            <m:ctrlPr>
                              <a:rPr lang="es-ES" sz="900" i="1">
                                <a:solidFill>
                                  <a:schemeClr val="accent5">
                                    <a:lumMod val="50000"/>
                                  </a:schemeClr>
                                </a:solidFill>
                                <a:latin typeface="Cambria Math" panose="02040503050406030204" pitchFamily="18" charset="0"/>
                              </a:rPr>
                            </m:ctrlPr>
                          </m:fPr>
                          <m:num>
                            <m:r>
                              <a:rPr lang="es-ES" sz="900" b="0" i="1">
                                <a:solidFill>
                                  <a:schemeClr val="accent5">
                                    <a:lumMod val="50000"/>
                                  </a:schemeClr>
                                </a:solidFill>
                                <a:latin typeface="Cambria Math" panose="02040503050406030204" pitchFamily="18" charset="0"/>
                              </a:rPr>
                              <m:t>𝐺𝑎𝑠𝑡𝑜𝑠</m:t>
                            </m:r>
                          </m:num>
                          <m:den>
                            <m:r>
                              <a:rPr lang="es-ES" sz="900" b="0" i="1">
                                <a:solidFill>
                                  <a:schemeClr val="accent5">
                                    <a:lumMod val="50000"/>
                                  </a:schemeClr>
                                </a:solidFill>
                                <a:latin typeface="Cambria Math" panose="02040503050406030204" pitchFamily="18" charset="0"/>
                              </a:rPr>
                              <m:t>𝑉𝑒𝑛𝑡𝑎𝑠</m:t>
                            </m:r>
                            <m:r>
                              <a:rPr lang="es-ES" sz="900" b="0" i="1">
                                <a:solidFill>
                                  <a:schemeClr val="accent5">
                                    <a:lumMod val="50000"/>
                                  </a:schemeClr>
                                </a:solidFill>
                                <a:latin typeface="Cambria Math" panose="02040503050406030204" pitchFamily="18" charset="0"/>
                              </a:rPr>
                              <m:t> </m:t>
                            </m:r>
                            <m:r>
                              <a:rPr lang="es-ES" sz="900" b="0" i="1">
                                <a:solidFill>
                                  <a:schemeClr val="accent5">
                                    <a:lumMod val="50000"/>
                                  </a:schemeClr>
                                </a:solidFill>
                                <a:latin typeface="Cambria Math" panose="02040503050406030204" pitchFamily="18" charset="0"/>
                              </a:rPr>
                              <m:t>𝑡𝑜𝑡𝑎𝑙𝑒𝑠</m:t>
                            </m:r>
                          </m:den>
                        </m:f>
                      </m:e>
                    </m:d>
                  </m:oMath>
                </m:oMathPara>
              </a14:m>
              <a:endParaRPr lang="es-ES" sz="900">
                <a:solidFill>
                  <a:schemeClr val="accent5">
                    <a:lumMod val="50000"/>
                  </a:schemeClr>
                </a:solidFill>
              </a:endParaRPr>
            </a:p>
          </xdr:txBody>
        </xdr:sp>
      </mc:Choice>
      <mc:Fallback xmlns="">
        <xdr:sp macro="" textlink="">
          <xdr:nvSpPr>
            <xdr:cNvPr id="10" name="CuadroTexto 9"/>
            <xdr:cNvSpPr txBox="1"/>
          </xdr:nvSpPr>
          <xdr:spPr>
            <a:xfrm>
              <a:off x="4442809" y="14231937"/>
              <a:ext cx="1843325" cy="311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900" b="0" i="0">
                  <a:solidFill>
                    <a:schemeClr val="accent5">
                      <a:lumMod val="50000"/>
                    </a:schemeClr>
                  </a:solidFill>
                  <a:latin typeface="Cambria Math" panose="02040503050406030204" pitchFamily="18" charset="0"/>
                </a:rPr>
                <a:t>𝐺. 𝑒𝑛𝑡𝑟𝑒 𝑣𝑒𝑛𝑡𝑎𝑠</a:t>
              </a:r>
              <a:r>
                <a:rPr lang="es-ES" sz="900" i="0">
                  <a:solidFill>
                    <a:schemeClr val="accent5">
                      <a:lumMod val="50000"/>
                    </a:schemeClr>
                  </a:solidFill>
                  <a:latin typeface="Cambria Math" panose="02040503050406030204" pitchFamily="18" charset="0"/>
                </a:rPr>
                <a:t>=(</a:t>
              </a:r>
              <a:r>
                <a:rPr lang="es-ES" sz="900" b="0" i="0">
                  <a:solidFill>
                    <a:schemeClr val="accent5">
                      <a:lumMod val="50000"/>
                    </a:schemeClr>
                  </a:solidFill>
                  <a:latin typeface="Cambria Math" panose="02040503050406030204" pitchFamily="18" charset="0"/>
                </a:rPr>
                <a:t>𝐺𝑎𝑠𝑡𝑜𝑠/(𝑉𝑒𝑛𝑡𝑎𝑠 𝑡𝑜𝑡𝑎𝑙𝑒𝑠))</a:t>
              </a:r>
              <a:endParaRPr lang="es-ES" sz="900">
                <a:solidFill>
                  <a:schemeClr val="accent5">
                    <a:lumMod val="50000"/>
                  </a:schemeClr>
                </a:solidFill>
              </a:endParaRPr>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jorgeromero.org/" TargetMode="External"/><Relationship Id="rId1" Type="http://schemas.openxmlformats.org/officeDocument/2006/relationships/hyperlink" Target="mailto:info@jorgeromero.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4" tint="0.39997558519241921"/>
  </sheetPr>
  <dimension ref="A1:G72"/>
  <sheetViews>
    <sheetView tabSelected="1" zoomScaleNormal="100" workbookViewId="0">
      <selection activeCell="G10" sqref="G10"/>
    </sheetView>
  </sheetViews>
  <sheetFormatPr baseColWidth="10" defaultRowHeight="15" x14ac:dyDescent="0.25"/>
  <sheetData>
    <row r="1" spans="1:7" x14ac:dyDescent="0.25">
      <c r="A1" s="3"/>
      <c r="B1" s="3"/>
      <c r="C1" s="3"/>
      <c r="D1" s="3"/>
      <c r="E1" s="3"/>
      <c r="F1" s="3"/>
      <c r="G1" s="4"/>
    </row>
    <row r="2" spans="1:7" x14ac:dyDescent="0.25">
      <c r="A2" s="3"/>
      <c r="B2" s="3"/>
      <c r="C2" s="3"/>
      <c r="D2" s="3"/>
      <c r="E2" s="3"/>
      <c r="F2" s="3"/>
      <c r="G2" s="4"/>
    </row>
    <row r="3" spans="1:7" x14ac:dyDescent="0.25">
      <c r="A3" s="3"/>
      <c r="B3" s="3"/>
      <c r="C3" s="3"/>
      <c r="D3" s="3"/>
      <c r="E3" s="3"/>
      <c r="F3" s="3"/>
      <c r="G3" s="4"/>
    </row>
    <row r="4" spans="1:7" x14ac:dyDescent="0.25">
      <c r="A4" s="3"/>
      <c r="B4" s="3"/>
      <c r="C4" s="3"/>
      <c r="D4" s="3"/>
      <c r="E4" s="3"/>
      <c r="F4" s="3"/>
      <c r="G4" s="4"/>
    </row>
    <row r="5" spans="1:7" x14ac:dyDescent="0.25">
      <c r="A5" s="3"/>
      <c r="B5" s="3"/>
      <c r="C5" s="3"/>
      <c r="D5" s="3"/>
      <c r="E5" s="3"/>
      <c r="F5" s="3"/>
      <c r="G5" s="4"/>
    </row>
    <row r="6" spans="1:7" x14ac:dyDescent="0.25">
      <c r="A6" s="4"/>
      <c r="B6" s="4"/>
      <c r="C6" s="4"/>
      <c r="D6" s="4"/>
      <c r="E6" s="4"/>
      <c r="F6" s="4"/>
      <c r="G6" s="4"/>
    </row>
    <row r="7" spans="1:7" x14ac:dyDescent="0.25">
      <c r="A7" s="4"/>
      <c r="B7" s="4"/>
      <c r="C7" s="4"/>
      <c r="D7" s="4"/>
      <c r="E7" s="4"/>
      <c r="F7" s="4"/>
      <c r="G7" s="4"/>
    </row>
    <row r="8" spans="1:7" x14ac:dyDescent="0.25">
      <c r="A8" s="4"/>
      <c r="B8" s="4"/>
      <c r="C8" s="4"/>
      <c r="D8" s="4"/>
      <c r="E8" s="4"/>
      <c r="F8" s="4"/>
      <c r="G8" s="4"/>
    </row>
    <row r="9" spans="1:7" x14ac:dyDescent="0.25">
      <c r="A9" s="4"/>
      <c r="B9" s="4"/>
      <c r="C9" s="4"/>
      <c r="D9" s="4"/>
      <c r="E9" s="4"/>
      <c r="F9" s="4"/>
      <c r="G9" s="4"/>
    </row>
    <row r="10" spans="1:7" x14ac:dyDescent="0.25">
      <c r="A10" s="4"/>
      <c r="B10" s="4"/>
      <c r="C10" s="4"/>
      <c r="D10" s="4"/>
      <c r="E10" s="4"/>
      <c r="F10" s="4"/>
      <c r="G10" s="4"/>
    </row>
    <row r="11" spans="1:7" x14ac:dyDescent="0.25">
      <c r="A11" s="4"/>
      <c r="B11" s="4"/>
      <c r="C11" s="4"/>
      <c r="D11" s="4"/>
      <c r="E11" s="4"/>
      <c r="F11" s="4"/>
      <c r="G11" s="4"/>
    </row>
    <row r="12" spans="1:7" x14ac:dyDescent="0.25">
      <c r="A12" s="4"/>
      <c r="B12" s="4"/>
      <c r="C12" s="4"/>
      <c r="D12" s="4"/>
      <c r="E12" s="4"/>
      <c r="F12" s="4"/>
      <c r="G12" s="4"/>
    </row>
    <row r="13" spans="1:7" x14ac:dyDescent="0.25">
      <c r="A13" s="4"/>
      <c r="B13" s="4"/>
      <c r="C13" s="4"/>
      <c r="D13" s="4"/>
      <c r="E13" s="4"/>
      <c r="F13" s="4"/>
      <c r="G13" s="4"/>
    </row>
    <row r="14" spans="1:7" x14ac:dyDescent="0.25">
      <c r="A14" s="4"/>
      <c r="B14" s="4"/>
      <c r="C14" s="4"/>
      <c r="D14" s="4"/>
      <c r="E14" s="4"/>
      <c r="F14" s="4"/>
      <c r="G14" s="4"/>
    </row>
    <row r="15" spans="1:7" x14ac:dyDescent="0.25">
      <c r="A15" s="4"/>
      <c r="B15" s="4"/>
      <c r="C15" s="4"/>
      <c r="D15" s="4"/>
      <c r="E15" s="4"/>
      <c r="F15" s="4"/>
      <c r="G15" s="4"/>
    </row>
    <row r="16" spans="1:7" x14ac:dyDescent="0.25">
      <c r="A16" s="4"/>
      <c r="B16" s="4"/>
      <c r="C16" s="4"/>
      <c r="D16" s="4"/>
      <c r="E16" s="4"/>
      <c r="F16" s="4"/>
      <c r="G16" s="4"/>
    </row>
    <row r="17" spans="1:7" x14ac:dyDescent="0.25">
      <c r="A17" s="4"/>
      <c r="B17" s="4"/>
      <c r="C17" s="4"/>
      <c r="D17" s="4"/>
      <c r="E17" s="4"/>
      <c r="F17" s="4"/>
      <c r="G17" s="4"/>
    </row>
    <row r="18" spans="1:7" x14ac:dyDescent="0.25">
      <c r="A18" s="4"/>
      <c r="B18" s="4"/>
      <c r="C18" s="4"/>
      <c r="D18" s="4"/>
      <c r="E18" s="4"/>
      <c r="F18" s="4"/>
      <c r="G18" s="4"/>
    </row>
    <row r="19" spans="1:7" x14ac:dyDescent="0.25">
      <c r="A19" s="4"/>
      <c r="B19" s="4"/>
      <c r="C19" s="4"/>
      <c r="D19" s="4"/>
      <c r="E19" s="4"/>
      <c r="F19" s="4"/>
      <c r="G19" s="4"/>
    </row>
    <row r="20" spans="1:7" x14ac:dyDescent="0.25">
      <c r="A20" s="4"/>
      <c r="B20" s="4"/>
      <c r="C20" s="4"/>
      <c r="D20" s="4"/>
      <c r="E20" s="4"/>
      <c r="F20" s="4"/>
      <c r="G20" s="4"/>
    </row>
    <row r="21" spans="1:7" x14ac:dyDescent="0.25">
      <c r="A21" s="4"/>
      <c r="B21" s="4"/>
      <c r="C21" s="4"/>
      <c r="D21" s="4"/>
      <c r="E21" s="4"/>
      <c r="F21" s="4"/>
      <c r="G21" s="4"/>
    </row>
    <row r="22" spans="1:7" x14ac:dyDescent="0.25">
      <c r="A22" s="4"/>
      <c r="B22" s="4"/>
      <c r="C22" s="4"/>
      <c r="D22" s="4"/>
      <c r="E22" s="4"/>
      <c r="F22" s="4"/>
      <c r="G22" s="4"/>
    </row>
    <row r="23" spans="1:7" x14ac:dyDescent="0.25">
      <c r="A23" s="4"/>
      <c r="B23" s="4"/>
      <c r="C23" s="4"/>
      <c r="D23" s="4"/>
      <c r="E23" s="4"/>
      <c r="F23" s="4"/>
      <c r="G23" s="4"/>
    </row>
    <row r="24" spans="1:7" x14ac:dyDescent="0.25">
      <c r="A24" s="4"/>
      <c r="B24" s="4"/>
      <c r="C24" s="4"/>
      <c r="D24" s="4"/>
      <c r="E24" s="4"/>
      <c r="F24" s="4"/>
      <c r="G24" s="4"/>
    </row>
    <row r="25" spans="1:7" x14ac:dyDescent="0.25">
      <c r="A25" s="4"/>
      <c r="B25" s="4"/>
      <c r="C25" s="4"/>
      <c r="D25" s="4"/>
      <c r="E25" s="4"/>
      <c r="F25" s="4"/>
      <c r="G25" s="4"/>
    </row>
    <row r="26" spans="1:7" x14ac:dyDescent="0.25">
      <c r="A26" s="4"/>
      <c r="B26" s="4"/>
      <c r="C26" s="4"/>
      <c r="D26" s="4"/>
      <c r="E26" s="4"/>
      <c r="F26" s="4"/>
      <c r="G26" s="4"/>
    </row>
    <row r="27" spans="1:7" x14ac:dyDescent="0.25">
      <c r="A27" s="4"/>
      <c r="B27" s="4"/>
      <c r="C27" s="4"/>
      <c r="D27" s="4"/>
      <c r="E27" s="4"/>
      <c r="F27" s="4"/>
      <c r="G27" s="4"/>
    </row>
    <row r="28" spans="1:7" x14ac:dyDescent="0.25">
      <c r="A28" s="4"/>
      <c r="B28" s="4"/>
      <c r="C28" s="4"/>
      <c r="D28" s="4"/>
      <c r="E28" s="4"/>
      <c r="F28" s="4"/>
      <c r="G28" s="4"/>
    </row>
    <row r="29" spans="1:7" x14ac:dyDescent="0.25">
      <c r="A29" s="4"/>
      <c r="B29" s="4"/>
      <c r="C29" s="4"/>
      <c r="D29" s="4"/>
      <c r="E29" s="4"/>
      <c r="F29" s="4"/>
      <c r="G29" s="4"/>
    </row>
    <row r="30" spans="1:7" x14ac:dyDescent="0.25">
      <c r="A30" s="4"/>
      <c r="B30" s="4"/>
      <c r="C30" s="4"/>
      <c r="D30" s="4"/>
      <c r="E30" s="4"/>
      <c r="F30" s="4"/>
      <c r="G30" s="4"/>
    </row>
    <row r="31" spans="1:7" x14ac:dyDescent="0.25">
      <c r="A31" s="4"/>
      <c r="B31" s="4"/>
      <c r="C31" s="4"/>
      <c r="D31" s="4"/>
      <c r="E31" s="4"/>
      <c r="F31" s="4"/>
      <c r="G31" s="4"/>
    </row>
    <row r="32" spans="1:7"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ht="15" customHeight="1" x14ac:dyDescent="0.25">
      <c r="A36" s="4"/>
      <c r="B36" s="4"/>
      <c r="C36" s="4"/>
      <c r="D36" s="4"/>
      <c r="E36" s="4"/>
      <c r="F36" s="4"/>
      <c r="G36" s="4"/>
    </row>
    <row r="37" spans="1:7" ht="15" customHeight="1" x14ac:dyDescent="0.25">
      <c r="A37" s="4"/>
      <c r="B37" s="4"/>
      <c r="C37" s="4"/>
      <c r="D37" s="4"/>
      <c r="E37" s="4"/>
      <c r="F37" s="4"/>
      <c r="G37" s="4"/>
    </row>
    <row r="38" spans="1:7" ht="15" customHeight="1" x14ac:dyDescent="0.25">
      <c r="A38" s="4"/>
      <c r="B38" s="4"/>
      <c r="C38" s="4"/>
      <c r="D38" s="4"/>
      <c r="E38" s="4"/>
      <c r="F38" s="4"/>
      <c r="G38" s="4"/>
    </row>
    <row r="39" spans="1:7" ht="15" customHeight="1" x14ac:dyDescent="0.25">
      <c r="A39" s="4"/>
      <c r="B39" s="4"/>
      <c r="C39" s="4"/>
      <c r="D39" s="4"/>
      <c r="E39" s="4"/>
      <c r="F39" s="4"/>
      <c r="G39" s="4"/>
    </row>
    <row r="40" spans="1:7" ht="15" customHeight="1" x14ac:dyDescent="0.25">
      <c r="A40" s="4"/>
      <c r="B40" s="4"/>
      <c r="C40" s="4"/>
      <c r="D40" s="4"/>
      <c r="E40" s="4"/>
      <c r="F40" s="4"/>
      <c r="G40" s="4"/>
    </row>
    <row r="41" spans="1:7" ht="15" customHeight="1" x14ac:dyDescent="0.25">
      <c r="A41" s="4"/>
      <c r="B41" s="4"/>
      <c r="C41" s="4"/>
      <c r="D41" s="4"/>
      <c r="E41" s="4"/>
      <c r="F41" s="4"/>
      <c r="G41" s="4"/>
    </row>
    <row r="42" spans="1:7" ht="15" customHeight="1" x14ac:dyDescent="0.25">
      <c r="A42" s="4"/>
      <c r="B42" s="4"/>
      <c r="C42" s="4"/>
      <c r="D42" s="4"/>
      <c r="E42" s="4"/>
      <c r="F42" s="4"/>
      <c r="G42" s="4"/>
    </row>
    <row r="43" spans="1:7" x14ac:dyDescent="0.25">
      <c r="A43" s="4"/>
      <c r="B43" s="4"/>
      <c r="C43" s="4"/>
      <c r="D43" s="4"/>
      <c r="E43" s="4"/>
      <c r="F43" s="4"/>
      <c r="G43" s="4"/>
    </row>
    <row r="44" spans="1:7" x14ac:dyDescent="0.25">
      <c r="A44" s="4"/>
      <c r="B44" s="4"/>
      <c r="C44" s="4"/>
      <c r="D44" s="4"/>
      <c r="E44" s="4"/>
      <c r="F44" s="4"/>
      <c r="G44" s="4"/>
    </row>
    <row r="45" spans="1:7" x14ac:dyDescent="0.25">
      <c r="A45" s="4"/>
      <c r="B45" s="4"/>
      <c r="C45" s="4"/>
      <c r="D45" s="4"/>
      <c r="E45" s="4"/>
      <c r="F45" s="4"/>
      <c r="G45" s="4"/>
    </row>
    <row r="46" spans="1:7" x14ac:dyDescent="0.25">
      <c r="A46" s="2"/>
      <c r="B46" s="2"/>
      <c r="C46" s="2"/>
      <c r="D46" s="2"/>
      <c r="E46" s="2"/>
      <c r="F46" s="2"/>
      <c r="G46" s="2"/>
    </row>
    <row r="47" spans="1:7" x14ac:dyDescent="0.25">
      <c r="A47" s="2"/>
      <c r="F47" s="2"/>
      <c r="G47" s="2"/>
    </row>
    <row r="48" spans="1:7" x14ac:dyDescent="0.25">
      <c r="A48" s="2"/>
      <c r="B48" s="2"/>
      <c r="C48" s="2"/>
      <c r="D48" s="2"/>
      <c r="E48" s="2"/>
      <c r="F48" s="2"/>
      <c r="G48" s="2"/>
    </row>
    <row r="49" spans="1:7" x14ac:dyDescent="0.25">
      <c r="A49" s="2"/>
      <c r="B49" s="2"/>
      <c r="C49" s="2"/>
      <c r="D49" s="2"/>
      <c r="E49" s="2"/>
      <c r="F49" s="2"/>
      <c r="G49" s="2"/>
    </row>
    <row r="50" spans="1:7" x14ac:dyDescent="0.25">
      <c r="A50" s="2"/>
      <c r="B50" s="2"/>
      <c r="C50" s="2"/>
      <c r="D50" s="2"/>
      <c r="E50" s="2"/>
      <c r="F50" s="2"/>
      <c r="G50" s="2"/>
    </row>
    <row r="51" spans="1:7" x14ac:dyDescent="0.25">
      <c r="A51" s="2"/>
      <c r="B51" s="2"/>
      <c r="C51" s="2"/>
      <c r="D51" s="2"/>
      <c r="E51" s="2"/>
      <c r="F51" s="2"/>
      <c r="G51" s="2"/>
    </row>
    <row r="52" spans="1:7" x14ac:dyDescent="0.25">
      <c r="A52" s="2"/>
      <c r="B52" s="6" t="s">
        <v>1</v>
      </c>
      <c r="C52" s="2"/>
      <c r="D52" s="7"/>
      <c r="E52" s="7" t="s">
        <v>2</v>
      </c>
      <c r="F52" s="2"/>
      <c r="G52" s="2"/>
    </row>
    <row r="53" spans="1:7" x14ac:dyDescent="0.25">
      <c r="A53" s="2"/>
      <c r="B53" s="2"/>
      <c r="C53" s="2"/>
      <c r="D53" s="2"/>
      <c r="E53" s="2"/>
      <c r="F53" s="2"/>
      <c r="G53" s="2"/>
    </row>
    <row r="54" spans="1:7" x14ac:dyDescent="0.25">
      <c r="A54" s="2"/>
      <c r="B54" s="2"/>
      <c r="C54" s="5"/>
      <c r="D54" s="2"/>
      <c r="E54" s="2"/>
      <c r="F54" s="2"/>
      <c r="G54" s="2"/>
    </row>
    <row r="55" spans="1:7" x14ac:dyDescent="0.25">
      <c r="A55" s="2"/>
      <c r="B55" s="2"/>
      <c r="C55" s="2"/>
      <c r="D55" s="2"/>
      <c r="E55" s="2"/>
      <c r="F55" s="2"/>
      <c r="G55" s="2"/>
    </row>
    <row r="56" spans="1:7" x14ac:dyDescent="0.25">
      <c r="A56" s="2"/>
      <c r="B56" s="2"/>
      <c r="C56" s="2"/>
      <c r="D56" s="2"/>
      <c r="E56" s="2"/>
      <c r="F56" s="2"/>
      <c r="G56" s="2"/>
    </row>
    <row r="57" spans="1:7" x14ac:dyDescent="0.25">
      <c r="A57" s="2"/>
      <c r="B57" s="2"/>
      <c r="C57" s="2"/>
      <c r="D57" s="2"/>
      <c r="E57" s="2"/>
      <c r="F57" s="2"/>
      <c r="G57" s="2"/>
    </row>
    <row r="58" spans="1:7" x14ac:dyDescent="0.25">
      <c r="A58" s="2"/>
      <c r="B58" s="2"/>
      <c r="C58" s="2"/>
      <c r="D58" s="2"/>
      <c r="E58" s="2"/>
      <c r="F58" s="2"/>
      <c r="G58" s="2"/>
    </row>
    <row r="59" spans="1:7" x14ac:dyDescent="0.25">
      <c r="A59" s="2"/>
      <c r="B59" s="2"/>
      <c r="C59" s="2"/>
      <c r="D59" s="2"/>
      <c r="E59" s="2"/>
      <c r="F59" s="2"/>
      <c r="G59" s="2"/>
    </row>
    <row r="60" spans="1:7" x14ac:dyDescent="0.25">
      <c r="A60" s="2"/>
      <c r="B60" s="2"/>
      <c r="C60" s="2"/>
      <c r="D60" s="2"/>
      <c r="E60" s="2"/>
      <c r="F60" s="2"/>
      <c r="G60" s="2"/>
    </row>
    <row r="61" spans="1:7" x14ac:dyDescent="0.25">
      <c r="A61" s="2"/>
      <c r="B61" s="2"/>
      <c r="C61" s="2"/>
      <c r="D61" s="2"/>
      <c r="E61" s="2"/>
      <c r="F61" s="2"/>
      <c r="G61" s="2"/>
    </row>
    <row r="62" spans="1:7" x14ac:dyDescent="0.25">
      <c r="A62" s="2"/>
      <c r="B62" s="2"/>
      <c r="C62" s="2"/>
      <c r="D62" s="2"/>
      <c r="E62" s="2"/>
      <c r="F62" s="2"/>
      <c r="G62" s="2"/>
    </row>
    <row r="63" spans="1:7" x14ac:dyDescent="0.25">
      <c r="A63" s="2"/>
      <c r="B63" s="2"/>
      <c r="C63" s="2"/>
      <c r="D63" s="2"/>
      <c r="E63" s="2"/>
      <c r="F63" s="2"/>
      <c r="G63" s="2"/>
    </row>
    <row r="64" spans="1:7" x14ac:dyDescent="0.25">
      <c r="A64" s="2"/>
      <c r="B64" s="2"/>
      <c r="C64" s="2"/>
      <c r="D64" s="2"/>
      <c r="E64" s="2"/>
      <c r="F64" s="2"/>
      <c r="G64" s="2"/>
    </row>
    <row r="65" spans="1:7" x14ac:dyDescent="0.25">
      <c r="A65" s="2"/>
      <c r="B65" s="2"/>
      <c r="C65" s="2"/>
      <c r="D65" s="2"/>
      <c r="E65" s="2"/>
      <c r="F65" s="2"/>
      <c r="G65" s="2"/>
    </row>
    <row r="66" spans="1:7" x14ac:dyDescent="0.25">
      <c r="A66" s="2"/>
      <c r="B66" s="2"/>
      <c r="C66" s="2"/>
      <c r="D66" s="2"/>
      <c r="E66" s="2"/>
      <c r="F66" s="2"/>
      <c r="G66" s="2"/>
    </row>
    <row r="67" spans="1:7" x14ac:dyDescent="0.25">
      <c r="A67" s="2"/>
      <c r="B67" s="2"/>
      <c r="C67" s="2"/>
      <c r="D67" s="2"/>
      <c r="E67" s="2"/>
      <c r="F67" s="2"/>
      <c r="G67" s="2"/>
    </row>
    <row r="68" spans="1:7" x14ac:dyDescent="0.25">
      <c r="A68" s="2"/>
      <c r="B68" s="2"/>
      <c r="C68" s="2"/>
      <c r="D68" s="2"/>
      <c r="E68" s="2"/>
      <c r="F68" s="2"/>
      <c r="G68" s="2"/>
    </row>
    <row r="69" spans="1:7" x14ac:dyDescent="0.25">
      <c r="A69" s="2"/>
      <c r="B69" s="2"/>
      <c r="C69" s="2"/>
      <c r="D69" s="2"/>
      <c r="E69" s="2"/>
      <c r="F69" s="2"/>
      <c r="G69" s="2"/>
    </row>
    <row r="70" spans="1:7" x14ac:dyDescent="0.25">
      <c r="A70" s="2"/>
      <c r="B70" s="2"/>
      <c r="C70" s="2"/>
      <c r="D70" s="2"/>
      <c r="E70" s="2"/>
      <c r="F70" s="2"/>
      <c r="G70" s="2"/>
    </row>
    <row r="71" spans="1:7" x14ac:dyDescent="0.25">
      <c r="A71" s="2"/>
      <c r="B71" s="2"/>
      <c r="C71" s="2"/>
      <c r="D71" s="2"/>
      <c r="E71" s="2"/>
      <c r="F71" s="2"/>
      <c r="G71" s="2"/>
    </row>
    <row r="72" spans="1:7" x14ac:dyDescent="0.25">
      <c r="A72" s="2"/>
      <c r="B72" s="2"/>
      <c r="C72" s="2"/>
      <c r="D72" s="2"/>
      <c r="E72" s="2"/>
      <c r="F72" s="2"/>
      <c r="G72" s="2"/>
    </row>
  </sheetData>
  <hyperlinks>
    <hyperlink ref="B52" r:id="rId1"/>
    <hyperlink ref="E52" r:id="rId2"/>
  </hyperlinks>
  <pageMargins left="0.7" right="0.7" top="0.75" bottom="0.75" header="0.3" footer="0.3"/>
  <pageSetup paperSize="0" orientation="portrait" horizontalDpi="0" verticalDpi="0" copie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7E21"/>
  </sheetPr>
  <dimension ref="A1:O55"/>
  <sheetViews>
    <sheetView showGridLines="0" zoomScaleNormal="100" workbookViewId="0"/>
  </sheetViews>
  <sheetFormatPr baseColWidth="10" defaultRowHeight="15" x14ac:dyDescent="0.25"/>
  <cols>
    <col min="1" max="1" width="43.85546875" customWidth="1"/>
    <col min="2" max="7" width="11.7109375" customWidth="1"/>
    <col min="8" max="8" width="7.85546875" customWidth="1"/>
    <col min="9" max="9" width="25.28515625" customWidth="1"/>
    <col min="10" max="15" width="10" customWidth="1"/>
    <col min="16" max="16" width="12.5703125" customWidth="1"/>
    <col min="17" max="18" width="12" bestFit="1" customWidth="1"/>
    <col min="19" max="19" width="12.5703125" bestFit="1" customWidth="1"/>
  </cols>
  <sheetData>
    <row r="1" spans="1:15" ht="18" customHeight="1" x14ac:dyDescent="0.25">
      <c r="A1" s="38" t="s">
        <v>162</v>
      </c>
      <c r="C1" s="20"/>
      <c r="D1" s="21"/>
      <c r="E1" s="21"/>
    </row>
    <row r="2" spans="1:15" x14ac:dyDescent="0.25">
      <c r="A2" t="s">
        <v>163</v>
      </c>
    </row>
    <row r="3" spans="1:15" ht="15.75" x14ac:dyDescent="0.25">
      <c r="A3" s="25"/>
      <c r="B3" s="26">
        <v>44197</v>
      </c>
      <c r="C3" s="26">
        <v>44228</v>
      </c>
      <c r="D3" s="26">
        <v>44256</v>
      </c>
      <c r="E3" s="26">
        <v>44287</v>
      </c>
      <c r="F3" s="26">
        <v>44317</v>
      </c>
      <c r="G3" s="26">
        <v>44348</v>
      </c>
      <c r="H3" s="26"/>
      <c r="I3" s="49" t="s">
        <v>200</v>
      </c>
      <c r="J3" s="48">
        <v>44197</v>
      </c>
      <c r="K3" s="48">
        <v>44228</v>
      </c>
      <c r="L3" s="48">
        <v>44256</v>
      </c>
      <c r="M3" s="48">
        <v>44287</v>
      </c>
      <c r="N3" s="48">
        <v>44317</v>
      </c>
      <c r="O3" s="48">
        <v>44348</v>
      </c>
    </row>
    <row r="4" spans="1:15" x14ac:dyDescent="0.25">
      <c r="A4" s="25" t="s">
        <v>164</v>
      </c>
      <c r="B4" s="27">
        <v>24700</v>
      </c>
      <c r="C4" s="27">
        <v>25500</v>
      </c>
      <c r="D4" s="27">
        <v>24750</v>
      </c>
      <c r="E4" s="27">
        <v>25900</v>
      </c>
      <c r="F4" s="27">
        <v>26450</v>
      </c>
      <c r="G4" s="27">
        <v>26900</v>
      </c>
      <c r="H4" s="27"/>
      <c r="I4" s="19"/>
      <c r="J4" s="24">
        <f t="shared" ref="J4:O4" si="0">B26/(B4+B5)</f>
        <v>0.19531772575250836</v>
      </c>
      <c r="K4" s="24">
        <f t="shared" si="0"/>
        <v>0.19708609271523178</v>
      </c>
      <c r="L4" s="24">
        <f t="shared" si="0"/>
        <v>0.17773265651438241</v>
      </c>
      <c r="M4" s="24">
        <f t="shared" si="0"/>
        <v>0.16988617886178861</v>
      </c>
      <c r="N4" s="24">
        <f t="shared" si="0"/>
        <v>0.16370129870129871</v>
      </c>
      <c r="O4" s="24">
        <f t="shared" si="0"/>
        <v>0.163943661971831</v>
      </c>
    </row>
    <row r="5" spans="1:15" x14ac:dyDescent="0.25">
      <c r="A5" s="25" t="s">
        <v>165</v>
      </c>
      <c r="B5" s="27">
        <v>5200</v>
      </c>
      <c r="C5" s="27">
        <v>4700</v>
      </c>
      <c r="D5" s="27">
        <v>4800</v>
      </c>
      <c r="E5" s="27">
        <v>4850</v>
      </c>
      <c r="F5" s="27">
        <v>4350</v>
      </c>
      <c r="G5" s="27">
        <v>5050</v>
      </c>
      <c r="H5" s="27"/>
    </row>
    <row r="6" spans="1:15" x14ac:dyDescent="0.25">
      <c r="A6" s="28" t="s">
        <v>184</v>
      </c>
      <c r="B6" s="29">
        <v>2300</v>
      </c>
      <c r="C6" s="29">
        <v>2600</v>
      </c>
      <c r="D6" s="29">
        <v>1900</v>
      </c>
      <c r="E6" s="29">
        <v>2400</v>
      </c>
      <c r="F6" s="29">
        <v>2050</v>
      </c>
      <c r="G6" s="29">
        <v>2000</v>
      </c>
      <c r="H6" s="29"/>
    </row>
    <row r="7" spans="1:15" x14ac:dyDescent="0.25">
      <c r="A7" s="33" t="s">
        <v>166</v>
      </c>
      <c r="B7" s="34">
        <f>B4+B5-B6</f>
        <v>27600</v>
      </c>
      <c r="C7" s="34">
        <f t="shared" ref="C7:G7" si="1">C4+C5-C6</f>
        <v>27600</v>
      </c>
      <c r="D7" s="34">
        <f t="shared" si="1"/>
        <v>27650</v>
      </c>
      <c r="E7" s="34">
        <f t="shared" si="1"/>
        <v>28350</v>
      </c>
      <c r="F7" s="34">
        <f t="shared" si="1"/>
        <v>28750</v>
      </c>
      <c r="G7" s="34">
        <f t="shared" si="1"/>
        <v>29950</v>
      </c>
      <c r="H7" s="40"/>
      <c r="K7" s="45"/>
      <c r="L7" s="45"/>
      <c r="M7" s="22"/>
    </row>
    <row r="8" spans="1:15" x14ac:dyDescent="0.25">
      <c r="A8" s="30" t="s">
        <v>173</v>
      </c>
      <c r="B8" s="29"/>
      <c r="C8" s="29"/>
      <c r="D8" s="29"/>
      <c r="E8" s="29"/>
      <c r="F8" s="29"/>
      <c r="G8" s="29"/>
      <c r="H8" s="29"/>
      <c r="K8" s="45"/>
      <c r="L8" s="45"/>
      <c r="M8" s="22"/>
    </row>
    <row r="9" spans="1:15" x14ac:dyDescent="0.25">
      <c r="A9" s="28" t="s">
        <v>168</v>
      </c>
      <c r="B9" s="29">
        <v>4500</v>
      </c>
      <c r="C9" s="29">
        <v>4500</v>
      </c>
      <c r="D9" s="29">
        <v>4500</v>
      </c>
      <c r="E9" s="29">
        <v>4500</v>
      </c>
      <c r="F9" s="29">
        <v>4500</v>
      </c>
      <c r="G9" s="29">
        <v>4500</v>
      </c>
      <c r="H9" s="29"/>
      <c r="J9" s="21"/>
      <c r="K9" s="45"/>
      <c r="L9" s="45"/>
      <c r="M9" s="22"/>
    </row>
    <row r="10" spans="1:15" x14ac:dyDescent="0.25">
      <c r="A10" s="28" t="s">
        <v>174</v>
      </c>
      <c r="B10" s="29">
        <v>1000</v>
      </c>
      <c r="C10" s="29">
        <v>1000</v>
      </c>
      <c r="D10" s="29">
        <v>1500</v>
      </c>
      <c r="E10" s="29">
        <v>1600</v>
      </c>
      <c r="F10" s="29">
        <v>1800</v>
      </c>
      <c r="G10" s="29">
        <v>2000</v>
      </c>
      <c r="H10" s="29"/>
    </row>
    <row r="11" spans="1:15" x14ac:dyDescent="0.25">
      <c r="A11" s="28" t="s">
        <v>176</v>
      </c>
      <c r="B11" s="29">
        <v>7000</v>
      </c>
      <c r="C11" s="29">
        <v>7000</v>
      </c>
      <c r="D11" s="29">
        <v>7500</v>
      </c>
      <c r="E11" s="29">
        <v>7500</v>
      </c>
      <c r="F11" s="29">
        <v>7500</v>
      </c>
      <c r="G11" s="29">
        <v>8500</v>
      </c>
      <c r="H11" s="29"/>
      <c r="I11" s="8"/>
      <c r="J11" s="23"/>
      <c r="K11" s="23"/>
    </row>
    <row r="12" spans="1:15" x14ac:dyDescent="0.25">
      <c r="A12" s="31" t="s">
        <v>177</v>
      </c>
      <c r="B12" s="32">
        <f t="shared" ref="B12:G12" si="2">SUM(B9:B11)</f>
        <v>12500</v>
      </c>
      <c r="C12" s="32">
        <f t="shared" si="2"/>
        <v>12500</v>
      </c>
      <c r="D12" s="32">
        <f t="shared" si="2"/>
        <v>13500</v>
      </c>
      <c r="E12" s="32">
        <f t="shared" si="2"/>
        <v>13600</v>
      </c>
      <c r="F12" s="32">
        <f t="shared" si="2"/>
        <v>13800</v>
      </c>
      <c r="G12" s="32">
        <f t="shared" si="2"/>
        <v>15000</v>
      </c>
      <c r="H12" s="39"/>
      <c r="I12" s="8"/>
      <c r="J12" s="23"/>
      <c r="K12" s="23"/>
    </row>
    <row r="13" spans="1:15" x14ac:dyDescent="0.25">
      <c r="A13" s="30"/>
      <c r="B13" s="29"/>
      <c r="C13" s="29"/>
      <c r="D13" s="29"/>
      <c r="E13" s="29"/>
      <c r="F13" s="29"/>
      <c r="G13" s="29"/>
      <c r="H13" s="29"/>
      <c r="I13" s="8"/>
      <c r="J13" s="23"/>
      <c r="K13" s="23"/>
    </row>
    <row r="14" spans="1:15" x14ac:dyDescent="0.25">
      <c r="A14" s="30" t="s">
        <v>167</v>
      </c>
      <c r="B14" s="29"/>
      <c r="C14" s="29"/>
      <c r="D14" s="29"/>
      <c r="E14" s="29"/>
      <c r="F14" s="29"/>
      <c r="G14" s="29"/>
      <c r="H14" s="29"/>
      <c r="I14" s="8"/>
      <c r="J14" s="23"/>
      <c r="K14" s="23"/>
    </row>
    <row r="15" spans="1:15" x14ac:dyDescent="0.25">
      <c r="A15" s="25" t="s">
        <v>169</v>
      </c>
      <c r="B15" s="29">
        <v>8000</v>
      </c>
      <c r="C15" s="29">
        <v>8000</v>
      </c>
      <c r="D15" s="29">
        <v>8000</v>
      </c>
      <c r="E15" s="29">
        <v>8000</v>
      </c>
      <c r="F15" s="29">
        <v>8000</v>
      </c>
      <c r="G15" s="29">
        <v>8000</v>
      </c>
      <c r="H15" s="29"/>
    </row>
    <row r="16" spans="1:15" x14ac:dyDescent="0.25">
      <c r="A16" s="28" t="s">
        <v>179</v>
      </c>
      <c r="B16" s="29">
        <v>650</v>
      </c>
      <c r="C16" s="29">
        <v>610</v>
      </c>
      <c r="D16" s="29">
        <v>640</v>
      </c>
      <c r="E16" s="29">
        <v>650</v>
      </c>
      <c r="F16" s="29">
        <v>680</v>
      </c>
      <c r="G16" s="29">
        <v>660</v>
      </c>
      <c r="H16" s="29"/>
    </row>
    <row r="17" spans="1:15" x14ac:dyDescent="0.25">
      <c r="A17" s="25" t="s">
        <v>7</v>
      </c>
      <c r="B17" s="29">
        <v>500</v>
      </c>
      <c r="C17" s="29">
        <v>200</v>
      </c>
      <c r="D17" s="29">
        <v>0</v>
      </c>
      <c r="E17" s="29">
        <v>300</v>
      </c>
      <c r="F17" s="29">
        <v>400</v>
      </c>
      <c r="G17" s="29">
        <v>200</v>
      </c>
      <c r="H17" s="29"/>
    </row>
    <row r="18" spans="1:15" x14ac:dyDescent="0.25">
      <c r="A18" s="25" t="s">
        <v>170</v>
      </c>
      <c r="B18" s="29">
        <v>100</v>
      </c>
      <c r="C18" s="29">
        <v>80</v>
      </c>
      <c r="D18" s="29">
        <v>50</v>
      </c>
      <c r="E18" s="29">
        <v>150</v>
      </c>
      <c r="F18" s="29">
        <v>200</v>
      </c>
      <c r="G18" s="29">
        <v>200</v>
      </c>
      <c r="H18" s="29"/>
    </row>
    <row r="19" spans="1:15" x14ac:dyDescent="0.25">
      <c r="A19" s="25" t="s">
        <v>171</v>
      </c>
      <c r="B19" s="29">
        <v>650</v>
      </c>
      <c r="C19" s="29">
        <v>650</v>
      </c>
      <c r="D19" s="29">
        <v>650</v>
      </c>
      <c r="E19" s="29">
        <v>650</v>
      </c>
      <c r="F19" s="29">
        <v>650</v>
      </c>
      <c r="G19" s="29">
        <v>650</v>
      </c>
      <c r="H19" s="29"/>
    </row>
    <row r="20" spans="1:15" ht="15.75" x14ac:dyDescent="0.25">
      <c r="A20" s="25" t="s">
        <v>172</v>
      </c>
      <c r="B20" s="29">
        <v>3500</v>
      </c>
      <c r="C20" s="29">
        <v>3600</v>
      </c>
      <c r="D20" s="29">
        <v>3900</v>
      </c>
      <c r="E20" s="29">
        <v>4100</v>
      </c>
      <c r="F20" s="29">
        <v>4300</v>
      </c>
      <c r="G20" s="29">
        <v>4600</v>
      </c>
      <c r="H20" s="29"/>
      <c r="I20" s="50" t="s">
        <v>201</v>
      </c>
      <c r="J20" s="48">
        <v>44197</v>
      </c>
      <c r="K20" s="48">
        <v>44228</v>
      </c>
      <c r="L20" s="48">
        <v>44256</v>
      </c>
      <c r="M20" s="48">
        <v>44287</v>
      </c>
      <c r="N20" s="48">
        <v>44317</v>
      </c>
      <c r="O20" s="48">
        <v>44348</v>
      </c>
    </row>
    <row r="21" spans="1:15" x14ac:dyDescent="0.25">
      <c r="A21" s="25" t="s">
        <v>175</v>
      </c>
      <c r="B21" s="29">
        <v>500</v>
      </c>
      <c r="C21" s="29">
        <v>600</v>
      </c>
      <c r="D21" s="29">
        <v>550</v>
      </c>
      <c r="E21" s="29">
        <v>580</v>
      </c>
      <c r="F21" s="29">
        <v>660</v>
      </c>
      <c r="G21" s="29">
        <v>300</v>
      </c>
      <c r="H21" s="41"/>
      <c r="I21" s="19"/>
      <c r="J21" s="24">
        <f t="shared" ref="J21:O21" si="3">(B12+B22)/(B4+B5)</f>
        <v>0.882943143812709</v>
      </c>
      <c r="K21" s="24">
        <f t="shared" si="3"/>
        <v>0.8688741721854305</v>
      </c>
      <c r="L21" s="24">
        <f t="shared" si="3"/>
        <v>0.9235194585448393</v>
      </c>
      <c r="M21" s="24">
        <f t="shared" si="3"/>
        <v>0.91154471544715443</v>
      </c>
      <c r="N21" s="24">
        <f t="shared" si="3"/>
        <v>0.93149350649350648</v>
      </c>
      <c r="O21" s="24">
        <f t="shared" si="3"/>
        <v>0.92676056338028168</v>
      </c>
    </row>
    <row r="22" spans="1:15" x14ac:dyDescent="0.25">
      <c r="A22" s="31" t="s">
        <v>178</v>
      </c>
      <c r="B22" s="32">
        <f>SUM(B15:B21)</f>
        <v>13900</v>
      </c>
      <c r="C22" s="32">
        <f t="shared" ref="C22:G22" si="4">SUM(C15:C21)</f>
        <v>13740</v>
      </c>
      <c r="D22" s="32">
        <f t="shared" si="4"/>
        <v>13790</v>
      </c>
      <c r="E22" s="32">
        <f t="shared" si="4"/>
        <v>14430</v>
      </c>
      <c r="F22" s="32">
        <f t="shared" si="4"/>
        <v>14890</v>
      </c>
      <c r="G22" s="32">
        <f t="shared" si="4"/>
        <v>14610</v>
      </c>
      <c r="H22" s="42"/>
      <c r="K22" s="45"/>
      <c r="L22" s="45"/>
      <c r="M22" s="22"/>
    </row>
    <row r="23" spans="1:15" x14ac:dyDescent="0.25">
      <c r="A23" s="33" t="s">
        <v>180</v>
      </c>
      <c r="B23" s="34">
        <f t="shared" ref="B23:G23" si="5">B7-B12-B22</f>
        <v>1200</v>
      </c>
      <c r="C23" s="34">
        <f t="shared" si="5"/>
        <v>1360</v>
      </c>
      <c r="D23" s="34">
        <f t="shared" si="5"/>
        <v>360</v>
      </c>
      <c r="E23" s="34">
        <f t="shared" si="5"/>
        <v>320</v>
      </c>
      <c r="F23" s="34">
        <f t="shared" si="5"/>
        <v>60</v>
      </c>
      <c r="G23" s="34">
        <f t="shared" si="5"/>
        <v>340</v>
      </c>
      <c r="H23" s="40"/>
      <c r="J23" s="21"/>
      <c r="K23" s="45"/>
      <c r="L23" s="45"/>
      <c r="M23" s="22"/>
    </row>
    <row r="24" spans="1:15" x14ac:dyDescent="0.25">
      <c r="A24" s="25" t="s">
        <v>181</v>
      </c>
      <c r="B24" s="29">
        <v>5000</v>
      </c>
      <c r="C24" s="29">
        <v>5000</v>
      </c>
      <c r="D24" s="29">
        <v>5000</v>
      </c>
      <c r="E24" s="29">
        <v>5000</v>
      </c>
      <c r="F24" s="29">
        <v>5000</v>
      </c>
      <c r="G24" s="29">
        <v>5000</v>
      </c>
      <c r="H24" s="41"/>
    </row>
    <row r="25" spans="1:15" ht="15.75" thickBot="1" x14ac:dyDescent="0.3">
      <c r="A25" s="33" t="s">
        <v>182</v>
      </c>
      <c r="B25" s="35">
        <f>B23+B24</f>
        <v>6200</v>
      </c>
      <c r="C25" s="35">
        <f t="shared" ref="C25:G25" si="6">C23+C24</f>
        <v>6360</v>
      </c>
      <c r="D25" s="35">
        <f t="shared" si="6"/>
        <v>5360</v>
      </c>
      <c r="E25" s="35">
        <f t="shared" si="6"/>
        <v>5320</v>
      </c>
      <c r="F25" s="35">
        <f t="shared" si="6"/>
        <v>5060</v>
      </c>
      <c r="G25" s="35">
        <f t="shared" si="6"/>
        <v>5340</v>
      </c>
      <c r="H25" s="43"/>
      <c r="I25" s="8"/>
      <c r="J25" s="23"/>
      <c r="K25" s="23"/>
    </row>
    <row r="26" spans="1:15" ht="16.5" customHeight="1" x14ac:dyDescent="0.25">
      <c r="A26" s="36" t="s">
        <v>183</v>
      </c>
      <c r="B26" s="37">
        <f>(B23*0.7)+B24</f>
        <v>5840</v>
      </c>
      <c r="C26" s="37">
        <f t="shared" ref="C26:G26" si="7">(C23*0.7)+C24</f>
        <v>5952</v>
      </c>
      <c r="D26" s="37">
        <f t="shared" si="7"/>
        <v>5252</v>
      </c>
      <c r="E26" s="37">
        <f t="shared" si="7"/>
        <v>5224</v>
      </c>
      <c r="F26" s="37">
        <f t="shared" si="7"/>
        <v>5042</v>
      </c>
      <c r="G26" s="37">
        <f t="shared" si="7"/>
        <v>5238</v>
      </c>
      <c r="H26" s="44"/>
      <c r="I26" s="8"/>
      <c r="J26" s="23"/>
      <c r="K26" s="23"/>
    </row>
    <row r="27" spans="1:15" x14ac:dyDescent="0.25">
      <c r="B27" s="22"/>
      <c r="C27" s="22"/>
      <c r="D27" s="22"/>
      <c r="E27" s="22"/>
      <c r="F27" s="22"/>
      <c r="G27" s="22"/>
      <c r="H27" s="45"/>
      <c r="I27" s="8"/>
      <c r="J27" s="23"/>
      <c r="K27" s="23"/>
    </row>
    <row r="28" spans="1:15" x14ac:dyDescent="0.25">
      <c r="B28" s="22"/>
      <c r="C28" s="22"/>
      <c r="D28" s="22"/>
      <c r="E28" s="22"/>
      <c r="F28" s="22"/>
      <c r="G28" s="22"/>
      <c r="H28" s="45"/>
      <c r="I28" s="8"/>
      <c r="J28" s="23"/>
      <c r="K28" s="23"/>
    </row>
    <row r="29" spans="1:15" x14ac:dyDescent="0.25">
      <c r="B29" s="22"/>
      <c r="C29" s="22"/>
      <c r="D29" s="22"/>
      <c r="E29" s="22"/>
      <c r="F29" s="22"/>
      <c r="G29" s="22"/>
      <c r="H29" s="45"/>
    </row>
    <row r="30" spans="1:15" x14ac:dyDescent="0.25">
      <c r="B30" s="22"/>
      <c r="C30" s="22"/>
      <c r="D30" s="22"/>
      <c r="E30" s="22"/>
      <c r="F30" s="22"/>
      <c r="G30" s="22"/>
      <c r="H30" s="45"/>
    </row>
    <row r="31" spans="1:15" x14ac:dyDescent="0.25">
      <c r="B31" s="22"/>
      <c r="C31" s="22"/>
      <c r="D31" s="22"/>
      <c r="E31" s="22"/>
      <c r="F31" s="22"/>
      <c r="G31" s="22"/>
      <c r="H31" s="45"/>
    </row>
    <row r="32" spans="1:15" x14ac:dyDescent="0.25">
      <c r="B32" s="22"/>
      <c r="C32" s="22"/>
      <c r="D32" s="22"/>
      <c r="E32" s="22"/>
      <c r="F32" s="22"/>
      <c r="G32" s="22"/>
      <c r="H32" s="45"/>
    </row>
    <row r="33" spans="1:15" x14ac:dyDescent="0.25">
      <c r="B33" s="22"/>
      <c r="C33" s="22"/>
      <c r="D33" s="22"/>
      <c r="E33" s="22"/>
      <c r="F33" s="22"/>
      <c r="G33" s="22"/>
      <c r="H33" s="45"/>
    </row>
    <row r="34" spans="1:15" x14ac:dyDescent="0.25">
      <c r="B34" s="22"/>
      <c r="C34" s="22"/>
      <c r="D34" s="22"/>
      <c r="E34" s="22"/>
      <c r="F34" s="22"/>
      <c r="G34" s="22"/>
      <c r="H34" s="45"/>
    </row>
    <row r="35" spans="1:15" x14ac:dyDescent="0.25">
      <c r="B35" s="22"/>
      <c r="C35" s="22"/>
      <c r="D35" s="22"/>
      <c r="E35" s="22"/>
      <c r="F35" s="22"/>
      <c r="G35" s="22"/>
      <c r="H35" s="45"/>
    </row>
    <row r="36" spans="1:15" ht="21" x14ac:dyDescent="0.25">
      <c r="A36" s="38" t="s">
        <v>185</v>
      </c>
      <c r="B36" s="22"/>
      <c r="C36" s="22"/>
      <c r="D36" s="22"/>
      <c r="E36" s="22"/>
      <c r="F36" s="22"/>
      <c r="G36" s="22"/>
      <c r="H36" s="45"/>
    </row>
    <row r="37" spans="1:15" x14ac:dyDescent="0.25">
      <c r="A37" t="s">
        <v>163</v>
      </c>
      <c r="B37" s="22"/>
      <c r="C37" s="22"/>
      <c r="D37" s="22"/>
      <c r="E37" s="22"/>
      <c r="F37" s="22"/>
      <c r="G37" s="22"/>
      <c r="H37" s="45"/>
      <c r="I37" s="51" t="s">
        <v>202</v>
      </c>
      <c r="J37" s="48">
        <v>44197</v>
      </c>
      <c r="K37" s="48">
        <v>44228</v>
      </c>
      <c r="L37" s="48">
        <v>44256</v>
      </c>
      <c r="M37" s="48">
        <v>44287</v>
      </c>
      <c r="N37" s="48">
        <v>44317</v>
      </c>
      <c r="O37" s="48">
        <v>44348</v>
      </c>
    </row>
    <row r="38" spans="1:15" x14ac:dyDescent="0.25">
      <c r="A38" s="19" t="s">
        <v>186</v>
      </c>
      <c r="B38" s="26">
        <v>44197</v>
      </c>
      <c r="C38" s="26">
        <v>44228</v>
      </c>
      <c r="D38" s="26">
        <v>44256</v>
      </c>
      <c r="E38" s="26">
        <v>44287</v>
      </c>
      <c r="F38" s="26">
        <v>44317</v>
      </c>
      <c r="G38" s="26">
        <v>44348</v>
      </c>
      <c r="H38" s="46"/>
      <c r="I38" s="19"/>
      <c r="J38" s="24">
        <f t="shared" ref="J38:O38" si="8">B26/B51</f>
        <v>7.2886115444617788E-2</v>
      </c>
      <c r="K38" s="24">
        <f t="shared" si="8"/>
        <v>7.5028362536241025E-2</v>
      </c>
      <c r="L38" s="24">
        <f t="shared" si="8"/>
        <v>6.6862722631733054E-2</v>
      </c>
      <c r="M38" s="24">
        <f t="shared" si="8"/>
        <v>6.716465884107535E-2</v>
      </c>
      <c r="N38" s="24">
        <f t="shared" si="8"/>
        <v>6.5466065933495202E-2</v>
      </c>
      <c r="O38" s="24">
        <f t="shared" si="8"/>
        <v>6.8679769756251063E-2</v>
      </c>
    </row>
    <row r="39" spans="1:15" x14ac:dyDescent="0.25">
      <c r="A39" t="s">
        <v>199</v>
      </c>
      <c r="B39" s="83">
        <v>6840</v>
      </c>
      <c r="C39" s="83">
        <v>6783</v>
      </c>
      <c r="D39" s="83">
        <v>6726</v>
      </c>
      <c r="E39" s="83">
        <v>6670</v>
      </c>
      <c r="F39" s="83">
        <v>6614</v>
      </c>
      <c r="G39" s="83">
        <v>6559</v>
      </c>
      <c r="H39" s="46"/>
      <c r="K39" s="45"/>
      <c r="L39" s="45"/>
      <c r="M39" s="22"/>
    </row>
    <row r="40" spans="1:15" x14ac:dyDescent="0.25">
      <c r="A40" t="s">
        <v>187</v>
      </c>
      <c r="B40" s="83">
        <v>19750</v>
      </c>
      <c r="C40" s="83">
        <v>19667</v>
      </c>
      <c r="D40" s="83">
        <v>19585</v>
      </c>
      <c r="E40" s="83">
        <v>19504</v>
      </c>
      <c r="F40" s="83">
        <v>19422</v>
      </c>
      <c r="G40" s="83">
        <v>19341</v>
      </c>
      <c r="H40" s="46"/>
      <c r="J40" s="21"/>
      <c r="K40" s="45"/>
      <c r="L40" s="45"/>
      <c r="M40" s="22"/>
    </row>
    <row r="41" spans="1:15" x14ac:dyDescent="0.25">
      <c r="A41" t="s">
        <v>188</v>
      </c>
      <c r="B41" s="83">
        <v>3950</v>
      </c>
      <c r="C41" s="83">
        <v>3917</v>
      </c>
      <c r="D41" s="83">
        <v>3884</v>
      </c>
      <c r="E41" s="83">
        <v>3852</v>
      </c>
      <c r="F41" s="83">
        <v>3819</v>
      </c>
      <c r="G41" s="83">
        <v>3788</v>
      </c>
      <c r="H41" s="46"/>
    </row>
    <row r="42" spans="1:15" x14ac:dyDescent="0.25">
      <c r="A42" t="s">
        <v>189</v>
      </c>
      <c r="B42" s="83">
        <v>4210</v>
      </c>
      <c r="C42" s="83">
        <v>4174</v>
      </c>
      <c r="D42" s="83">
        <v>4140</v>
      </c>
      <c r="E42" s="83">
        <v>4105</v>
      </c>
      <c r="F42" s="83">
        <v>4071</v>
      </c>
      <c r="G42" s="83">
        <v>4037</v>
      </c>
      <c r="H42" s="46"/>
      <c r="I42" s="8"/>
      <c r="J42" s="23"/>
      <c r="K42" s="23"/>
    </row>
    <row r="43" spans="1:15" x14ac:dyDescent="0.25">
      <c r="A43" t="s">
        <v>190</v>
      </c>
      <c r="B43" s="83">
        <v>5950</v>
      </c>
      <c r="C43" s="83">
        <v>5900</v>
      </c>
      <c r="D43" s="83">
        <v>5851</v>
      </c>
      <c r="E43" s="83">
        <v>5802</v>
      </c>
      <c r="F43" s="83">
        <v>5754</v>
      </c>
      <c r="G43" s="83">
        <v>5706</v>
      </c>
      <c r="H43" s="46"/>
      <c r="I43" s="8"/>
      <c r="J43" s="23"/>
      <c r="K43" s="23"/>
    </row>
    <row r="44" spans="1:15" x14ac:dyDescent="0.25">
      <c r="A44" t="s">
        <v>191</v>
      </c>
      <c r="B44" s="83">
        <v>8900</v>
      </c>
      <c r="C44" s="83">
        <v>8751</v>
      </c>
      <c r="D44" s="83">
        <v>8605</v>
      </c>
      <c r="E44" s="83">
        <v>8462</v>
      </c>
      <c r="F44" s="83">
        <v>8321</v>
      </c>
      <c r="G44" s="83">
        <v>8182</v>
      </c>
      <c r="H44" s="46"/>
      <c r="I44" s="8"/>
      <c r="J44" s="23"/>
      <c r="K44" s="23"/>
    </row>
    <row r="45" spans="1:15" x14ac:dyDescent="0.25">
      <c r="A45" t="s">
        <v>192</v>
      </c>
      <c r="B45" s="83">
        <v>4920</v>
      </c>
      <c r="C45" s="83">
        <v>4879</v>
      </c>
      <c r="D45" s="83">
        <v>4838</v>
      </c>
      <c r="E45" s="83">
        <v>4798</v>
      </c>
      <c r="F45" s="83">
        <v>4758</v>
      </c>
      <c r="G45" s="83">
        <v>4718</v>
      </c>
      <c r="H45" s="46"/>
      <c r="I45" s="8"/>
      <c r="J45" s="23"/>
      <c r="K45" s="23"/>
    </row>
    <row r="46" spans="1:15" x14ac:dyDescent="0.25">
      <c r="A46" t="s">
        <v>193</v>
      </c>
      <c r="B46" s="83">
        <v>3840</v>
      </c>
      <c r="C46" s="83">
        <v>3760</v>
      </c>
      <c r="D46" s="83">
        <v>3681</v>
      </c>
      <c r="E46" s="83">
        <v>3604</v>
      </c>
      <c r="F46" s="83">
        <v>3529</v>
      </c>
      <c r="G46" s="83">
        <v>3456</v>
      </c>
      <c r="H46" s="46"/>
    </row>
    <row r="47" spans="1:15" x14ac:dyDescent="0.25">
      <c r="A47" t="s">
        <v>194</v>
      </c>
      <c r="B47" s="83">
        <v>1220</v>
      </c>
      <c r="C47" s="83">
        <v>1209</v>
      </c>
      <c r="D47" s="83">
        <v>1199</v>
      </c>
      <c r="E47" s="83">
        <v>1189</v>
      </c>
      <c r="F47" s="83">
        <v>1179</v>
      </c>
      <c r="G47" s="83">
        <v>1170</v>
      </c>
      <c r="H47" s="46"/>
    </row>
    <row r="48" spans="1:15" x14ac:dyDescent="0.25">
      <c r="A48" t="s">
        <v>195</v>
      </c>
      <c r="B48" s="83">
        <v>2800</v>
      </c>
      <c r="C48" s="83">
        <v>2741</v>
      </c>
      <c r="D48" s="83">
        <v>2684</v>
      </c>
      <c r="E48" s="83">
        <v>2628</v>
      </c>
      <c r="F48" s="83">
        <v>2573</v>
      </c>
      <c r="G48" s="83">
        <v>2520</v>
      </c>
      <c r="H48" s="46"/>
    </row>
    <row r="49" spans="1:13" x14ac:dyDescent="0.25">
      <c r="A49" t="s">
        <v>196</v>
      </c>
      <c r="B49" s="83">
        <v>1645</v>
      </c>
      <c r="C49" s="83">
        <v>1610</v>
      </c>
      <c r="D49" s="83">
        <v>1577</v>
      </c>
      <c r="E49" s="83">
        <v>1544</v>
      </c>
      <c r="F49" s="83">
        <v>1512</v>
      </c>
      <c r="G49" s="83">
        <v>1480</v>
      </c>
      <c r="H49" s="46"/>
    </row>
    <row r="50" spans="1:13" ht="15.75" thickBot="1" x14ac:dyDescent="0.3">
      <c r="A50" t="s">
        <v>197</v>
      </c>
      <c r="B50" s="83">
        <v>16100</v>
      </c>
      <c r="C50" s="83">
        <v>15939</v>
      </c>
      <c r="D50" s="83">
        <v>15779</v>
      </c>
      <c r="E50" s="83">
        <v>15621</v>
      </c>
      <c r="F50" s="83">
        <v>15465</v>
      </c>
      <c r="G50" s="83">
        <v>15310</v>
      </c>
      <c r="H50" s="46"/>
    </row>
    <row r="51" spans="1:13" x14ac:dyDescent="0.25">
      <c r="A51" s="36" t="s">
        <v>198</v>
      </c>
      <c r="B51" s="37">
        <f>SUM(B39:B50)</f>
        <v>80125</v>
      </c>
      <c r="C51" s="37">
        <f t="shared" ref="C51:G51" si="9">SUM(C39:C50)</f>
        <v>79330</v>
      </c>
      <c r="D51" s="37">
        <f t="shared" si="9"/>
        <v>78549</v>
      </c>
      <c r="E51" s="37">
        <f t="shared" si="9"/>
        <v>77779</v>
      </c>
      <c r="F51" s="37">
        <f>SUM(F39:F50)</f>
        <v>77017</v>
      </c>
      <c r="G51" s="37">
        <f t="shared" si="9"/>
        <v>76267</v>
      </c>
      <c r="H51" s="46"/>
    </row>
    <row r="52" spans="1:13" x14ac:dyDescent="0.25">
      <c r="B52" s="22"/>
      <c r="C52" s="22"/>
      <c r="D52" s="22"/>
      <c r="E52" s="22"/>
      <c r="F52" s="22"/>
      <c r="G52" s="22"/>
      <c r="H52" s="45"/>
      <c r="I52" s="47"/>
    </row>
    <row r="53" spans="1:13" x14ac:dyDescent="0.25">
      <c r="B53" s="22"/>
      <c r="C53" s="22"/>
      <c r="D53" s="22"/>
      <c r="E53" s="22"/>
      <c r="F53" s="22"/>
      <c r="G53" s="22"/>
      <c r="H53" s="22"/>
    </row>
    <row r="54" spans="1:13" x14ac:dyDescent="0.25">
      <c r="B54" s="22"/>
      <c r="C54" s="22"/>
      <c r="D54" s="22"/>
      <c r="E54" s="22"/>
      <c r="F54" s="22"/>
      <c r="G54" s="22"/>
      <c r="H54" s="22"/>
    </row>
    <row r="55" spans="1:13" x14ac:dyDescent="0.25">
      <c r="M55" t="s">
        <v>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746"/>
  <sheetViews>
    <sheetView showGridLines="0" zoomScaleNormal="100" workbookViewId="0">
      <selection activeCell="F80" sqref="F80"/>
    </sheetView>
  </sheetViews>
  <sheetFormatPr baseColWidth="10" defaultRowHeight="15" x14ac:dyDescent="0.25"/>
  <cols>
    <col min="2" max="3" width="16.7109375" style="1" customWidth="1"/>
    <col min="4" max="4" width="39.140625" customWidth="1"/>
    <col min="7" max="7" width="21.5703125" bestFit="1" customWidth="1"/>
    <col min="8" max="12" width="12.85546875" customWidth="1"/>
  </cols>
  <sheetData>
    <row r="1" spans="1:12" ht="15.75" x14ac:dyDescent="0.25">
      <c r="A1" s="55" t="s">
        <v>11</v>
      </c>
      <c r="B1" s="54" t="s">
        <v>3</v>
      </c>
      <c r="C1" s="54" t="s">
        <v>161</v>
      </c>
      <c r="D1" s="54" t="s">
        <v>10</v>
      </c>
      <c r="E1" s="54" t="s">
        <v>4</v>
      </c>
      <c r="H1" s="69" t="s">
        <v>219</v>
      </c>
      <c r="I1" s="65" t="s">
        <v>205</v>
      </c>
      <c r="J1" s="65" t="s">
        <v>206</v>
      </c>
      <c r="K1" s="65" t="s">
        <v>207</v>
      </c>
      <c r="L1" s="65" t="s">
        <v>208</v>
      </c>
    </row>
    <row r="2" spans="1:12" x14ac:dyDescent="0.25">
      <c r="A2" s="10">
        <v>1</v>
      </c>
      <c r="B2" s="52">
        <v>44350</v>
      </c>
      <c r="C2" s="13">
        <v>2</v>
      </c>
      <c r="D2" s="8" t="s">
        <v>52</v>
      </c>
      <c r="E2" s="11">
        <v>280</v>
      </c>
      <c r="F2" s="9"/>
      <c r="G2" s="70" t="s">
        <v>214</v>
      </c>
      <c r="H2" s="60">
        <v>73230</v>
      </c>
      <c r="I2" s="60">
        <v>189470</v>
      </c>
      <c r="J2" s="60">
        <v>210280</v>
      </c>
      <c r="K2" s="60">
        <v>235620</v>
      </c>
      <c r="L2" s="60">
        <f>E746</f>
        <v>283240</v>
      </c>
    </row>
    <row r="3" spans="1:12" x14ac:dyDescent="0.25">
      <c r="A3" s="10">
        <v>2</v>
      </c>
      <c r="B3" s="52">
        <v>44350</v>
      </c>
      <c r="C3" s="13">
        <v>2</v>
      </c>
      <c r="D3" s="8" t="s">
        <v>126</v>
      </c>
      <c r="E3" s="11">
        <v>180</v>
      </c>
      <c r="F3" s="9"/>
      <c r="H3" s="61"/>
      <c r="I3" s="62"/>
      <c r="J3" s="62"/>
      <c r="K3" s="62"/>
      <c r="L3" s="62"/>
    </row>
    <row r="4" spans="1:12" x14ac:dyDescent="0.25">
      <c r="A4" s="10">
        <v>3</v>
      </c>
      <c r="B4" s="52">
        <v>44350</v>
      </c>
      <c r="C4" s="13">
        <v>2</v>
      </c>
      <c r="D4" s="8" t="s">
        <v>44</v>
      </c>
      <c r="E4" s="11">
        <v>270</v>
      </c>
      <c r="F4" s="9"/>
      <c r="H4" s="62"/>
      <c r="I4" s="62"/>
      <c r="J4" s="62"/>
      <c r="K4" s="62"/>
      <c r="L4" s="62"/>
    </row>
    <row r="5" spans="1:12" x14ac:dyDescent="0.25">
      <c r="A5" s="10">
        <v>4</v>
      </c>
      <c r="B5" s="52">
        <v>44350</v>
      </c>
      <c r="C5" s="13">
        <v>2</v>
      </c>
      <c r="D5" s="8" t="s">
        <v>126</v>
      </c>
      <c r="E5" s="11">
        <v>180</v>
      </c>
      <c r="F5" s="9"/>
      <c r="G5" s="71" t="s">
        <v>203</v>
      </c>
      <c r="H5" s="57">
        <v>32953.5</v>
      </c>
      <c r="I5" s="57">
        <v>87156.2</v>
      </c>
      <c r="J5" s="57">
        <v>88317.599999999991</v>
      </c>
      <c r="K5" s="57">
        <v>95426.1</v>
      </c>
      <c r="L5" s="57">
        <v>110463.6</v>
      </c>
    </row>
    <row r="6" spans="1:12" x14ac:dyDescent="0.25">
      <c r="A6" s="10">
        <v>5</v>
      </c>
      <c r="B6" s="52">
        <v>44350</v>
      </c>
      <c r="C6" s="13">
        <v>4</v>
      </c>
      <c r="D6" s="8" t="s">
        <v>22</v>
      </c>
      <c r="E6" s="11">
        <v>520</v>
      </c>
      <c r="F6" s="9"/>
      <c r="G6" s="25"/>
      <c r="H6" s="63"/>
      <c r="I6" s="63"/>
      <c r="J6" s="63"/>
      <c r="K6" s="63"/>
      <c r="L6" s="63"/>
    </row>
    <row r="7" spans="1:12" x14ac:dyDescent="0.25">
      <c r="A7" s="10">
        <v>6</v>
      </c>
      <c r="B7" s="52">
        <v>44350</v>
      </c>
      <c r="C7" s="13">
        <v>2</v>
      </c>
      <c r="D7" s="8" t="s">
        <v>51</v>
      </c>
      <c r="E7" s="11">
        <v>280</v>
      </c>
      <c r="F7" s="9"/>
      <c r="G7" s="25"/>
      <c r="H7" s="63"/>
      <c r="I7" s="27"/>
      <c r="J7" s="27"/>
      <c r="K7" s="27"/>
      <c r="L7" s="27"/>
    </row>
    <row r="8" spans="1:12" x14ac:dyDescent="0.25">
      <c r="A8" s="10">
        <v>7</v>
      </c>
      <c r="B8" s="52">
        <v>44350</v>
      </c>
      <c r="C8" s="13">
        <v>3</v>
      </c>
      <c r="D8" s="8" t="s">
        <v>53</v>
      </c>
      <c r="E8" s="11">
        <v>390</v>
      </c>
      <c r="F8" s="9"/>
      <c r="G8" s="56" t="s">
        <v>204</v>
      </c>
      <c r="H8" s="64"/>
      <c r="I8" s="64"/>
      <c r="J8" s="64"/>
      <c r="K8" s="64"/>
      <c r="L8" s="64"/>
    </row>
    <row r="9" spans="1:12" x14ac:dyDescent="0.25">
      <c r="A9" s="10">
        <v>8</v>
      </c>
      <c r="B9" s="52">
        <v>44350</v>
      </c>
      <c r="C9" s="13">
        <v>3</v>
      </c>
      <c r="D9" s="8" t="s">
        <v>50</v>
      </c>
      <c r="E9" s="11">
        <v>410</v>
      </c>
      <c r="F9" s="9"/>
      <c r="G9" s="25" t="s">
        <v>209</v>
      </c>
      <c r="H9" s="27">
        <v>8500</v>
      </c>
      <c r="I9" s="27">
        <v>8500</v>
      </c>
      <c r="J9" s="27">
        <v>8500</v>
      </c>
      <c r="K9" s="27">
        <v>8500</v>
      </c>
      <c r="L9" s="27">
        <v>8500</v>
      </c>
    </row>
    <row r="10" spans="1:12" x14ac:dyDescent="0.25">
      <c r="A10" s="10">
        <v>9</v>
      </c>
      <c r="B10" s="52">
        <v>44350</v>
      </c>
      <c r="C10" s="13">
        <v>2</v>
      </c>
      <c r="D10" s="8" t="s">
        <v>126</v>
      </c>
      <c r="E10" s="11">
        <v>180</v>
      </c>
      <c r="F10" s="9"/>
      <c r="G10" s="25" t="s">
        <v>215</v>
      </c>
      <c r="H10" s="27">
        <v>15000</v>
      </c>
      <c r="I10" s="27">
        <v>17000</v>
      </c>
      <c r="J10" s="27">
        <v>20000</v>
      </c>
      <c r="K10" s="27">
        <v>20000</v>
      </c>
      <c r="L10" s="27">
        <v>23000</v>
      </c>
    </row>
    <row r="11" spans="1:12" x14ac:dyDescent="0.25">
      <c r="A11" s="10">
        <v>10</v>
      </c>
      <c r="B11" s="52">
        <v>44350</v>
      </c>
      <c r="C11" s="13">
        <v>2</v>
      </c>
      <c r="D11" s="8" t="s">
        <v>87</v>
      </c>
      <c r="E11" s="11">
        <v>250</v>
      </c>
      <c r="F11" s="9"/>
      <c r="G11" s="25" t="s">
        <v>216</v>
      </c>
      <c r="H11" s="27">
        <v>0</v>
      </c>
      <c r="I11" s="27">
        <v>5000</v>
      </c>
      <c r="J11" s="27">
        <v>8000</v>
      </c>
      <c r="K11" s="27">
        <v>10000</v>
      </c>
      <c r="L11" s="27">
        <v>15000</v>
      </c>
    </row>
    <row r="12" spans="1:12" x14ac:dyDescent="0.25">
      <c r="A12" s="10">
        <v>11</v>
      </c>
      <c r="B12" s="52">
        <v>44350</v>
      </c>
      <c r="C12" s="13">
        <v>4</v>
      </c>
      <c r="D12" s="8" t="s">
        <v>49</v>
      </c>
      <c r="E12" s="11">
        <v>560</v>
      </c>
      <c r="F12" s="9"/>
      <c r="G12" s="25" t="s">
        <v>8</v>
      </c>
      <c r="H12" s="27">
        <v>950</v>
      </c>
      <c r="I12" s="27">
        <v>1200</v>
      </c>
      <c r="J12" s="27">
        <v>1650</v>
      </c>
      <c r="K12" s="27">
        <v>1800</v>
      </c>
      <c r="L12" s="27">
        <v>2100</v>
      </c>
    </row>
    <row r="13" spans="1:12" x14ac:dyDescent="0.25">
      <c r="A13" s="10">
        <v>12</v>
      </c>
      <c r="B13" s="52">
        <v>44350</v>
      </c>
      <c r="C13" s="13">
        <v>2</v>
      </c>
      <c r="D13" s="8" t="s">
        <v>106</v>
      </c>
      <c r="E13" s="11">
        <v>240</v>
      </c>
      <c r="F13" s="9"/>
      <c r="G13" s="25" t="s">
        <v>179</v>
      </c>
      <c r="H13" s="27">
        <v>480</v>
      </c>
      <c r="I13" s="27">
        <v>760</v>
      </c>
      <c r="J13" s="27">
        <v>780</v>
      </c>
      <c r="K13" s="27">
        <v>795</v>
      </c>
      <c r="L13" s="27">
        <v>790</v>
      </c>
    </row>
    <row r="14" spans="1:12" x14ac:dyDescent="0.25">
      <c r="A14" s="10">
        <v>13</v>
      </c>
      <c r="B14" s="52">
        <v>44350</v>
      </c>
      <c r="C14" s="13">
        <v>3</v>
      </c>
      <c r="D14" s="8" t="s">
        <v>142</v>
      </c>
      <c r="E14" s="11">
        <v>270</v>
      </c>
      <c r="F14" s="9"/>
      <c r="G14" s="25" t="s">
        <v>6</v>
      </c>
      <c r="H14" s="27">
        <v>1300</v>
      </c>
      <c r="I14" s="27">
        <v>2420</v>
      </c>
      <c r="J14" s="27">
        <v>2650</v>
      </c>
      <c r="K14" s="27">
        <v>2550</v>
      </c>
      <c r="L14" s="27">
        <v>2700</v>
      </c>
    </row>
    <row r="15" spans="1:12" x14ac:dyDescent="0.25">
      <c r="A15" s="10">
        <v>14</v>
      </c>
      <c r="B15" s="52">
        <v>44350</v>
      </c>
      <c r="C15" s="13">
        <v>4</v>
      </c>
      <c r="D15" s="8" t="s">
        <v>54</v>
      </c>
      <c r="E15" s="11">
        <v>480</v>
      </c>
      <c r="F15" s="9"/>
      <c r="G15" s="25" t="s">
        <v>210</v>
      </c>
      <c r="H15" s="27">
        <v>4200</v>
      </c>
      <c r="I15" s="27">
        <v>6420</v>
      </c>
      <c r="J15" s="27">
        <v>1450</v>
      </c>
      <c r="K15" s="27">
        <v>1320</v>
      </c>
      <c r="L15" s="27">
        <v>1410</v>
      </c>
    </row>
    <row r="16" spans="1:12" x14ac:dyDescent="0.25">
      <c r="A16" s="10">
        <v>15</v>
      </c>
      <c r="B16" s="52">
        <v>44350</v>
      </c>
      <c r="C16" s="13">
        <v>4</v>
      </c>
      <c r="D16" s="8" t="s">
        <v>152</v>
      </c>
      <c r="E16" s="11">
        <v>360</v>
      </c>
      <c r="F16" s="9"/>
      <c r="G16" s="25" t="s">
        <v>0</v>
      </c>
      <c r="H16" s="27">
        <v>14800</v>
      </c>
      <c r="I16" s="27">
        <v>8950</v>
      </c>
      <c r="J16" s="27">
        <v>9540</v>
      </c>
      <c r="K16" s="27">
        <v>10125</v>
      </c>
      <c r="L16" s="27">
        <v>12540</v>
      </c>
    </row>
    <row r="17" spans="1:12" x14ac:dyDescent="0.25">
      <c r="A17" s="10">
        <v>16</v>
      </c>
      <c r="B17" s="52">
        <v>44350</v>
      </c>
      <c r="C17" s="13">
        <v>2</v>
      </c>
      <c r="D17" s="8" t="s">
        <v>52</v>
      </c>
      <c r="E17" s="11">
        <v>280</v>
      </c>
      <c r="F17" s="9"/>
      <c r="G17" s="25" t="s">
        <v>221</v>
      </c>
      <c r="H17" s="27">
        <v>3900</v>
      </c>
      <c r="I17" s="27">
        <v>3900</v>
      </c>
      <c r="J17" s="27">
        <v>3900</v>
      </c>
      <c r="K17" s="27">
        <v>3900</v>
      </c>
      <c r="L17" s="27">
        <v>3900</v>
      </c>
    </row>
    <row r="18" spans="1:12" x14ac:dyDescent="0.25">
      <c r="A18" s="10">
        <v>17</v>
      </c>
      <c r="B18" s="52">
        <v>44350</v>
      </c>
      <c r="C18" s="13">
        <v>2</v>
      </c>
      <c r="D18" s="8" t="s">
        <v>23</v>
      </c>
      <c r="E18" s="11">
        <v>240</v>
      </c>
      <c r="F18" s="9"/>
      <c r="G18" s="66" t="s">
        <v>211</v>
      </c>
      <c r="H18" s="58">
        <f>SUM(H9:H17)</f>
        <v>49130</v>
      </c>
      <c r="I18" s="58">
        <f t="shared" ref="I18:L18" si="0">SUM(I9:I17)</f>
        <v>54150</v>
      </c>
      <c r="J18" s="58">
        <f t="shared" si="0"/>
        <v>56470</v>
      </c>
      <c r="K18" s="58">
        <f t="shared" si="0"/>
        <v>58990</v>
      </c>
      <c r="L18" s="58">
        <f t="shared" si="0"/>
        <v>69940</v>
      </c>
    </row>
    <row r="19" spans="1:12" ht="15.75" thickBot="1" x14ac:dyDescent="0.3">
      <c r="A19" s="10">
        <v>18</v>
      </c>
      <c r="B19" s="52">
        <v>44350</v>
      </c>
      <c r="C19" s="13">
        <v>1</v>
      </c>
      <c r="D19" s="8" t="s">
        <v>99</v>
      </c>
      <c r="E19" s="11">
        <v>130</v>
      </c>
      <c r="F19" s="9"/>
      <c r="G19" s="67" t="s">
        <v>217</v>
      </c>
      <c r="H19" s="68">
        <f>H5+H18</f>
        <v>82083.5</v>
      </c>
      <c r="I19" s="68">
        <f>I5+I18</f>
        <v>141306.20000000001</v>
      </c>
      <c r="J19" s="68">
        <f>J5+J18</f>
        <v>144787.59999999998</v>
      </c>
      <c r="K19" s="68">
        <f>K5+K18</f>
        <v>154416.1</v>
      </c>
      <c r="L19" s="68">
        <f>L5+L18</f>
        <v>180403.6</v>
      </c>
    </row>
    <row r="20" spans="1:12" x14ac:dyDescent="0.25">
      <c r="A20" s="10">
        <v>19</v>
      </c>
      <c r="B20" s="52">
        <v>44350</v>
      </c>
      <c r="C20" s="13">
        <v>3</v>
      </c>
      <c r="D20" s="8" t="s">
        <v>123</v>
      </c>
      <c r="E20" s="11">
        <v>390</v>
      </c>
      <c r="F20" s="9"/>
      <c r="H20" s="62"/>
      <c r="I20" s="62"/>
      <c r="J20" s="62"/>
      <c r="K20" s="62"/>
      <c r="L20" s="62"/>
    </row>
    <row r="21" spans="1:12" x14ac:dyDescent="0.25">
      <c r="A21" s="10">
        <v>20</v>
      </c>
      <c r="B21" s="52">
        <v>44350</v>
      </c>
      <c r="C21" s="13">
        <v>2</v>
      </c>
      <c r="D21" s="8" t="s">
        <v>110</v>
      </c>
      <c r="E21" s="11">
        <v>210</v>
      </c>
      <c r="F21" s="9"/>
    </row>
    <row r="22" spans="1:12" x14ac:dyDescent="0.25">
      <c r="A22" s="10">
        <v>21</v>
      </c>
      <c r="B22" s="52">
        <v>44350</v>
      </c>
      <c r="C22" s="13">
        <v>2</v>
      </c>
      <c r="D22" s="8" t="s">
        <v>51</v>
      </c>
      <c r="E22" s="11">
        <v>280</v>
      </c>
      <c r="F22" s="9"/>
      <c r="G22" s="72" t="s">
        <v>218</v>
      </c>
      <c r="H22" s="82">
        <f>H2-H19</f>
        <v>-8853.5</v>
      </c>
      <c r="I22" s="82">
        <f>I2-I19</f>
        <v>48163.799999999988</v>
      </c>
      <c r="J22" s="82">
        <f>J2-J19</f>
        <v>65492.400000000023</v>
      </c>
      <c r="K22" s="82">
        <f>K2-K19</f>
        <v>81203.899999999994</v>
      </c>
      <c r="L22" s="82">
        <f>L2-L19</f>
        <v>102836.4</v>
      </c>
    </row>
    <row r="23" spans="1:12" x14ac:dyDescent="0.25">
      <c r="A23" s="10">
        <v>22</v>
      </c>
      <c r="B23" s="52">
        <v>44350</v>
      </c>
      <c r="C23" s="13">
        <v>2</v>
      </c>
      <c r="D23" s="8" t="s">
        <v>100</v>
      </c>
      <c r="E23" s="11">
        <v>260</v>
      </c>
      <c r="F23" s="9"/>
    </row>
    <row r="24" spans="1:12" x14ac:dyDescent="0.25">
      <c r="A24" s="10">
        <v>23</v>
      </c>
      <c r="B24" s="52">
        <v>44350</v>
      </c>
      <c r="C24" s="13">
        <v>4</v>
      </c>
      <c r="D24" s="8" t="s">
        <v>54</v>
      </c>
      <c r="E24" s="11">
        <v>480</v>
      </c>
      <c r="F24" s="9"/>
    </row>
    <row r="25" spans="1:12" x14ac:dyDescent="0.25">
      <c r="A25" s="10">
        <v>24</v>
      </c>
      <c r="B25" s="52">
        <v>44350</v>
      </c>
      <c r="C25" s="13">
        <v>2</v>
      </c>
      <c r="D25" s="8" t="s">
        <v>87</v>
      </c>
      <c r="E25" s="11">
        <v>250</v>
      </c>
      <c r="F25" s="9"/>
    </row>
    <row r="26" spans="1:12" x14ac:dyDescent="0.25">
      <c r="A26" s="10">
        <v>25</v>
      </c>
      <c r="B26" s="52">
        <v>44351</v>
      </c>
      <c r="C26" s="13">
        <v>3</v>
      </c>
      <c r="D26" s="8" t="s">
        <v>142</v>
      </c>
      <c r="E26" s="11">
        <v>270</v>
      </c>
      <c r="F26" s="9"/>
      <c r="G26" s="73" t="s">
        <v>227</v>
      </c>
    </row>
    <row r="27" spans="1:12" x14ac:dyDescent="0.25">
      <c r="A27" s="10">
        <v>26</v>
      </c>
      <c r="B27" s="52">
        <v>44351</v>
      </c>
      <c r="C27" s="13">
        <v>2</v>
      </c>
      <c r="D27" s="8" t="s">
        <v>100</v>
      </c>
      <c r="E27" s="11">
        <v>260</v>
      </c>
      <c r="F27" s="9"/>
      <c r="G27" t="s">
        <v>222</v>
      </c>
      <c r="H27" s="22">
        <v>1950</v>
      </c>
    </row>
    <row r="28" spans="1:12" x14ac:dyDescent="0.25">
      <c r="A28" s="10">
        <v>27</v>
      </c>
      <c r="B28" s="52">
        <v>44351</v>
      </c>
      <c r="C28" s="13">
        <v>2</v>
      </c>
      <c r="D28" s="8" t="s">
        <v>87</v>
      </c>
      <c r="E28" s="11">
        <v>250</v>
      </c>
      <c r="F28" s="9"/>
      <c r="G28" t="s">
        <v>223</v>
      </c>
      <c r="H28" s="22">
        <v>1600</v>
      </c>
    </row>
    <row r="29" spans="1:12" x14ac:dyDescent="0.25">
      <c r="A29" s="10">
        <v>28</v>
      </c>
      <c r="B29" s="52">
        <v>44351</v>
      </c>
      <c r="C29" s="13">
        <v>3</v>
      </c>
      <c r="D29" s="8" t="s">
        <v>127</v>
      </c>
      <c r="E29" s="11">
        <v>300</v>
      </c>
      <c r="F29" s="9"/>
      <c r="G29" t="s">
        <v>224</v>
      </c>
      <c r="H29" s="22">
        <v>2850</v>
      </c>
    </row>
    <row r="30" spans="1:12" x14ac:dyDescent="0.25">
      <c r="A30" s="10">
        <v>29</v>
      </c>
      <c r="B30" s="52">
        <v>44351</v>
      </c>
      <c r="C30" s="13">
        <v>4</v>
      </c>
      <c r="D30" s="8" t="s">
        <v>56</v>
      </c>
      <c r="E30" s="11">
        <v>540</v>
      </c>
      <c r="F30" s="9"/>
      <c r="G30" t="s">
        <v>225</v>
      </c>
      <c r="H30" s="22">
        <v>15600</v>
      </c>
    </row>
    <row r="31" spans="1:12" x14ac:dyDescent="0.25">
      <c r="A31" s="10">
        <v>30</v>
      </c>
      <c r="B31" s="52">
        <v>44351</v>
      </c>
      <c r="C31" s="13">
        <v>2</v>
      </c>
      <c r="D31" s="8" t="s">
        <v>112</v>
      </c>
      <c r="E31" s="11">
        <v>220</v>
      </c>
      <c r="F31" s="9"/>
      <c r="G31" t="s">
        <v>195</v>
      </c>
      <c r="H31" s="22">
        <v>2100</v>
      </c>
    </row>
    <row r="32" spans="1:12" x14ac:dyDescent="0.25">
      <c r="A32" s="10">
        <v>31</v>
      </c>
      <c r="B32" s="52">
        <v>44351</v>
      </c>
      <c r="C32" s="13">
        <v>4</v>
      </c>
      <c r="D32" s="8" t="s">
        <v>36</v>
      </c>
      <c r="E32" s="11">
        <v>580</v>
      </c>
      <c r="F32" s="9"/>
      <c r="G32" t="s">
        <v>226</v>
      </c>
      <c r="H32" s="22">
        <v>6250</v>
      </c>
    </row>
    <row r="33" spans="1:12" x14ac:dyDescent="0.25">
      <c r="A33" s="10">
        <v>32</v>
      </c>
      <c r="B33" s="52">
        <v>44351</v>
      </c>
      <c r="C33" s="13">
        <v>3</v>
      </c>
      <c r="D33" s="8" t="s">
        <v>37</v>
      </c>
      <c r="E33" s="11">
        <v>430</v>
      </c>
      <c r="F33" s="9"/>
      <c r="G33" t="s">
        <v>228</v>
      </c>
      <c r="H33" s="22">
        <v>8600</v>
      </c>
    </row>
    <row r="34" spans="1:12" x14ac:dyDescent="0.25">
      <c r="A34" s="10">
        <v>33</v>
      </c>
      <c r="B34" s="52">
        <v>44351</v>
      </c>
      <c r="C34" s="13">
        <v>2</v>
      </c>
      <c r="D34" s="8" t="s">
        <v>106</v>
      </c>
      <c r="E34" s="11">
        <v>240</v>
      </c>
      <c r="F34" s="9"/>
      <c r="G34" t="s">
        <v>229</v>
      </c>
      <c r="H34" s="22">
        <v>5100</v>
      </c>
    </row>
    <row r="35" spans="1:12" x14ac:dyDescent="0.25">
      <c r="A35" s="10">
        <v>34</v>
      </c>
      <c r="B35" s="52">
        <v>44351</v>
      </c>
      <c r="C35" s="13">
        <v>3</v>
      </c>
      <c r="D35" s="8" t="s">
        <v>24</v>
      </c>
      <c r="E35" s="11">
        <v>360</v>
      </c>
      <c r="F35" s="9"/>
      <c r="G35" t="s">
        <v>230</v>
      </c>
      <c r="H35" s="22">
        <v>950</v>
      </c>
    </row>
    <row r="36" spans="1:12" x14ac:dyDescent="0.25">
      <c r="A36" s="10">
        <v>35</v>
      </c>
      <c r="B36" s="52">
        <v>44351</v>
      </c>
      <c r="C36" s="13">
        <v>4</v>
      </c>
      <c r="D36" s="8" t="s">
        <v>55</v>
      </c>
      <c r="E36" s="11">
        <v>560</v>
      </c>
      <c r="F36" s="9"/>
      <c r="G36" t="s">
        <v>232</v>
      </c>
      <c r="H36" s="22">
        <v>2480</v>
      </c>
    </row>
    <row r="37" spans="1:12" x14ac:dyDescent="0.25">
      <c r="A37" s="10">
        <v>36</v>
      </c>
      <c r="B37" s="52">
        <v>44351</v>
      </c>
      <c r="C37" s="13">
        <v>2</v>
      </c>
      <c r="D37" s="8" t="s">
        <v>51</v>
      </c>
      <c r="E37" s="11">
        <v>280</v>
      </c>
      <c r="F37" s="9"/>
      <c r="G37" s="74" t="s">
        <v>231</v>
      </c>
      <c r="H37" s="75">
        <f>SUM(H27:H36)</f>
        <v>47480</v>
      </c>
    </row>
    <row r="38" spans="1:12" x14ac:dyDescent="0.25">
      <c r="A38" s="10">
        <v>37</v>
      </c>
      <c r="B38" s="52">
        <v>44351</v>
      </c>
      <c r="C38" s="13">
        <v>3</v>
      </c>
      <c r="D38" s="8" t="s">
        <v>42</v>
      </c>
      <c r="E38" s="11">
        <v>420</v>
      </c>
      <c r="F38" s="9"/>
    </row>
    <row r="39" spans="1:12" x14ac:dyDescent="0.25">
      <c r="A39" s="10">
        <v>38</v>
      </c>
      <c r="B39" s="52">
        <v>44351</v>
      </c>
      <c r="C39" s="13">
        <v>3</v>
      </c>
      <c r="D39" s="8" t="s">
        <v>25</v>
      </c>
      <c r="E39" s="11">
        <v>330</v>
      </c>
      <c r="F39" s="9"/>
    </row>
    <row r="40" spans="1:12" x14ac:dyDescent="0.25">
      <c r="A40" s="10">
        <v>39</v>
      </c>
      <c r="B40" s="52">
        <v>44351</v>
      </c>
      <c r="C40" s="13">
        <v>2</v>
      </c>
      <c r="D40" s="8" t="s">
        <v>126</v>
      </c>
      <c r="E40" s="11">
        <v>180</v>
      </c>
      <c r="F40" s="9"/>
    </row>
    <row r="41" spans="1:12" ht="15.75" x14ac:dyDescent="0.25">
      <c r="A41" s="10">
        <v>40</v>
      </c>
      <c r="B41" s="52">
        <v>44351</v>
      </c>
      <c r="C41" s="13">
        <v>2</v>
      </c>
      <c r="D41" s="8" t="s">
        <v>87</v>
      </c>
      <c r="E41" s="11">
        <v>250</v>
      </c>
      <c r="F41" s="9"/>
      <c r="G41" s="49" t="s">
        <v>200</v>
      </c>
      <c r="H41" s="48">
        <v>44228</v>
      </c>
      <c r="I41" s="48">
        <v>44256</v>
      </c>
      <c r="J41" s="48">
        <v>44287</v>
      </c>
      <c r="K41" s="48">
        <v>44317</v>
      </c>
      <c r="L41" s="48">
        <v>44348</v>
      </c>
    </row>
    <row r="42" spans="1:12" x14ac:dyDescent="0.25">
      <c r="A42" s="10">
        <v>41</v>
      </c>
      <c r="B42" s="52">
        <v>44351</v>
      </c>
      <c r="C42" s="13">
        <v>3</v>
      </c>
      <c r="D42" s="8" t="s">
        <v>131</v>
      </c>
      <c r="E42" s="11">
        <v>310</v>
      </c>
      <c r="F42" s="9"/>
      <c r="G42" s="19"/>
      <c r="H42" s="24">
        <f>H22/H2</f>
        <v>-0.12089990441076062</v>
      </c>
      <c r="I42" s="24">
        <f>I22/I2</f>
        <v>0.25420277616509201</v>
      </c>
      <c r="J42" s="24">
        <f>J22/J2</f>
        <v>0.31145330036142299</v>
      </c>
      <c r="K42" s="24">
        <f>K22/K2</f>
        <v>0.34463924963924963</v>
      </c>
      <c r="L42" s="24">
        <f>L22/L2</f>
        <v>0.3630716000564892</v>
      </c>
    </row>
    <row r="43" spans="1:12" x14ac:dyDescent="0.25">
      <c r="A43" s="10">
        <v>42</v>
      </c>
      <c r="B43" s="52">
        <v>44351</v>
      </c>
      <c r="C43" s="13">
        <v>4</v>
      </c>
      <c r="D43" s="8" t="s">
        <v>118</v>
      </c>
      <c r="E43" s="11">
        <v>480</v>
      </c>
      <c r="F43" s="9"/>
    </row>
    <row r="44" spans="1:12" x14ac:dyDescent="0.25">
      <c r="A44" s="10">
        <v>43</v>
      </c>
      <c r="B44" s="52">
        <v>44351</v>
      </c>
      <c r="C44" s="13">
        <v>5</v>
      </c>
      <c r="D44" s="8" t="s">
        <v>147</v>
      </c>
      <c r="E44" s="11">
        <v>510</v>
      </c>
      <c r="F44" s="9"/>
    </row>
    <row r="45" spans="1:12" x14ac:dyDescent="0.25">
      <c r="A45" s="10">
        <v>44</v>
      </c>
      <c r="B45" s="52">
        <v>44351</v>
      </c>
      <c r="C45" s="13">
        <v>5</v>
      </c>
      <c r="D45" s="8" t="s">
        <v>26</v>
      </c>
      <c r="E45" s="11">
        <v>540</v>
      </c>
      <c r="F45" s="9"/>
      <c r="I45" s="45"/>
      <c r="J45" s="45"/>
      <c r="K45" s="22"/>
    </row>
    <row r="46" spans="1:12" x14ac:dyDescent="0.25">
      <c r="A46" s="10">
        <v>45</v>
      </c>
      <c r="B46" s="52">
        <v>44351</v>
      </c>
      <c r="C46" s="13">
        <v>3</v>
      </c>
      <c r="D46" s="8" t="s">
        <v>101</v>
      </c>
      <c r="E46" s="11">
        <v>390</v>
      </c>
      <c r="F46" s="9"/>
      <c r="I46" s="45"/>
      <c r="J46" s="45"/>
      <c r="K46" s="22"/>
    </row>
    <row r="47" spans="1:12" x14ac:dyDescent="0.25">
      <c r="A47" s="10">
        <v>46</v>
      </c>
      <c r="B47" s="52">
        <v>44351</v>
      </c>
      <c r="C47" s="13">
        <v>1</v>
      </c>
      <c r="D47" s="8" t="s">
        <v>109</v>
      </c>
      <c r="E47" s="11">
        <v>90</v>
      </c>
      <c r="F47" s="9"/>
      <c r="H47" s="21"/>
      <c r="I47" s="45"/>
      <c r="J47" s="45"/>
      <c r="K47" s="22"/>
    </row>
    <row r="48" spans="1:12" x14ac:dyDescent="0.25">
      <c r="A48" s="10">
        <v>47</v>
      </c>
      <c r="B48" s="52">
        <v>44351</v>
      </c>
      <c r="C48" s="13">
        <v>2</v>
      </c>
      <c r="D48" s="8" t="s">
        <v>112</v>
      </c>
      <c r="E48" s="11">
        <v>220</v>
      </c>
      <c r="F48" s="9"/>
    </row>
    <row r="49" spans="1:12" x14ac:dyDescent="0.25">
      <c r="A49" s="10">
        <v>48</v>
      </c>
      <c r="B49" s="52">
        <v>44351</v>
      </c>
      <c r="C49" s="13">
        <v>4</v>
      </c>
      <c r="D49" s="8" t="s">
        <v>70</v>
      </c>
      <c r="E49" s="11">
        <v>530</v>
      </c>
      <c r="F49" s="9"/>
      <c r="G49" s="8"/>
      <c r="H49" s="23"/>
      <c r="I49" s="23"/>
    </row>
    <row r="50" spans="1:12" x14ac:dyDescent="0.25">
      <c r="A50" s="10">
        <v>49</v>
      </c>
      <c r="B50" s="52">
        <v>44351</v>
      </c>
      <c r="C50" s="13">
        <v>1</v>
      </c>
      <c r="D50" s="8" t="s">
        <v>105</v>
      </c>
      <c r="E50" s="11">
        <v>120</v>
      </c>
      <c r="F50" s="9"/>
      <c r="G50" s="8"/>
      <c r="H50" s="23"/>
      <c r="I50" s="23"/>
    </row>
    <row r="51" spans="1:12" x14ac:dyDescent="0.25">
      <c r="A51" s="10">
        <v>50</v>
      </c>
      <c r="B51" s="52">
        <v>44351</v>
      </c>
      <c r="C51" s="13">
        <v>2</v>
      </c>
      <c r="D51" s="8" t="s">
        <v>126</v>
      </c>
      <c r="E51" s="11">
        <v>180</v>
      </c>
      <c r="F51" s="9"/>
      <c r="G51" s="8"/>
      <c r="H51" s="23"/>
      <c r="I51" s="23"/>
    </row>
    <row r="52" spans="1:12" x14ac:dyDescent="0.25">
      <c r="A52" s="10">
        <v>51</v>
      </c>
      <c r="B52" s="52">
        <v>44351</v>
      </c>
      <c r="C52" s="13">
        <v>2</v>
      </c>
      <c r="D52" s="8" t="s">
        <v>112</v>
      </c>
      <c r="E52" s="11">
        <v>220</v>
      </c>
      <c r="F52" s="9"/>
      <c r="G52" s="8"/>
      <c r="H52" s="23"/>
      <c r="I52" s="23"/>
    </row>
    <row r="53" spans="1:12" x14ac:dyDescent="0.25">
      <c r="A53" s="10">
        <v>52</v>
      </c>
      <c r="B53" s="52">
        <v>44351</v>
      </c>
      <c r="C53" s="13">
        <v>2</v>
      </c>
      <c r="D53" s="8" t="s">
        <v>112</v>
      </c>
      <c r="E53" s="11">
        <v>220</v>
      </c>
      <c r="F53" s="9"/>
    </row>
    <row r="54" spans="1:12" x14ac:dyDescent="0.25">
      <c r="A54" s="10">
        <v>53</v>
      </c>
      <c r="B54" s="52">
        <v>44351</v>
      </c>
      <c r="C54" s="13">
        <v>3</v>
      </c>
      <c r="D54" s="8" t="s">
        <v>14</v>
      </c>
      <c r="E54" s="11">
        <v>370</v>
      </c>
      <c r="F54" s="9"/>
    </row>
    <row r="55" spans="1:12" x14ac:dyDescent="0.25">
      <c r="A55" s="10">
        <v>54</v>
      </c>
      <c r="B55" s="52">
        <v>44351</v>
      </c>
      <c r="C55" s="13">
        <v>3</v>
      </c>
      <c r="D55" s="8" t="s">
        <v>131</v>
      </c>
      <c r="E55" s="11">
        <v>310</v>
      </c>
      <c r="F55" s="9"/>
    </row>
    <row r="56" spans="1:12" x14ac:dyDescent="0.25">
      <c r="A56" s="10">
        <v>55</v>
      </c>
      <c r="B56" s="52">
        <v>44351</v>
      </c>
      <c r="C56" s="13">
        <v>4</v>
      </c>
      <c r="D56" s="8" t="s">
        <v>77</v>
      </c>
      <c r="E56" s="11">
        <v>550</v>
      </c>
      <c r="F56" s="9"/>
    </row>
    <row r="57" spans="1:12" x14ac:dyDescent="0.25">
      <c r="A57" s="10">
        <v>56</v>
      </c>
      <c r="B57" s="52">
        <v>44351</v>
      </c>
      <c r="C57" s="13">
        <v>2</v>
      </c>
      <c r="D57" s="8" t="s">
        <v>112</v>
      </c>
      <c r="E57" s="11">
        <v>220</v>
      </c>
      <c r="F57" s="9"/>
    </row>
    <row r="58" spans="1:12" ht="15.75" x14ac:dyDescent="0.25">
      <c r="A58" s="10">
        <v>57</v>
      </c>
      <c r="B58" s="52">
        <v>44351</v>
      </c>
      <c r="C58" s="13">
        <v>3</v>
      </c>
      <c r="D58" s="8" t="s">
        <v>127</v>
      </c>
      <c r="E58" s="11">
        <v>300</v>
      </c>
      <c r="F58" s="9"/>
      <c r="G58" s="50" t="s">
        <v>212</v>
      </c>
      <c r="H58" s="48">
        <v>44228</v>
      </c>
      <c r="I58" s="48">
        <v>44256</v>
      </c>
      <c r="J58" s="48">
        <v>44287</v>
      </c>
      <c r="K58" s="48">
        <v>44317</v>
      </c>
      <c r="L58" s="48">
        <v>44348</v>
      </c>
    </row>
    <row r="59" spans="1:12" x14ac:dyDescent="0.25">
      <c r="A59" s="10">
        <v>58</v>
      </c>
      <c r="B59" s="52">
        <v>44351</v>
      </c>
      <c r="C59" s="13">
        <v>3</v>
      </c>
      <c r="D59" s="8" t="s">
        <v>27</v>
      </c>
      <c r="E59" s="11">
        <v>370</v>
      </c>
      <c r="F59" s="9"/>
      <c r="G59" s="19"/>
      <c r="H59" s="24">
        <f>H18/H2</f>
        <v>0.67089990441076064</v>
      </c>
      <c r="I59" s="24">
        <f>I18/I2</f>
        <v>0.28579722383490791</v>
      </c>
      <c r="J59" s="24">
        <f>J18/J2</f>
        <v>0.26854669963857714</v>
      </c>
      <c r="K59" s="24">
        <f>K18/K2</f>
        <v>0.25036075036075034</v>
      </c>
      <c r="L59" s="24">
        <f>L18/L2</f>
        <v>0.24692839994351079</v>
      </c>
    </row>
    <row r="60" spans="1:12" x14ac:dyDescent="0.25">
      <c r="A60" s="10">
        <v>59</v>
      </c>
      <c r="B60" s="52">
        <v>44351</v>
      </c>
      <c r="C60" s="13">
        <v>3</v>
      </c>
      <c r="D60" s="8" t="s">
        <v>14</v>
      </c>
      <c r="E60" s="11">
        <v>370</v>
      </c>
      <c r="F60" s="9"/>
      <c r="I60" s="45"/>
      <c r="J60" s="45"/>
      <c r="K60" s="22"/>
    </row>
    <row r="61" spans="1:12" x14ac:dyDescent="0.25">
      <c r="A61" s="10">
        <v>60</v>
      </c>
      <c r="B61" s="52">
        <v>44351</v>
      </c>
      <c r="C61" s="13">
        <v>4</v>
      </c>
      <c r="D61" s="8" t="s">
        <v>108</v>
      </c>
      <c r="E61" s="11">
        <v>480</v>
      </c>
      <c r="F61" s="9"/>
      <c r="H61" s="21"/>
      <c r="I61" s="45"/>
      <c r="J61" s="45"/>
      <c r="K61" s="22"/>
    </row>
    <row r="62" spans="1:12" x14ac:dyDescent="0.25">
      <c r="A62" s="10">
        <v>61</v>
      </c>
      <c r="B62" s="52">
        <v>44351</v>
      </c>
      <c r="C62" s="13">
        <v>4</v>
      </c>
      <c r="D62" s="8" t="s">
        <v>146</v>
      </c>
      <c r="E62" s="11">
        <v>400</v>
      </c>
      <c r="F62" s="9"/>
    </row>
    <row r="63" spans="1:12" x14ac:dyDescent="0.25">
      <c r="A63" s="10">
        <v>62</v>
      </c>
      <c r="B63" s="52">
        <v>44351</v>
      </c>
      <c r="C63" s="13">
        <v>2</v>
      </c>
      <c r="D63" s="8" t="s">
        <v>72</v>
      </c>
      <c r="E63" s="11">
        <v>300</v>
      </c>
      <c r="F63" s="9"/>
      <c r="G63" s="8"/>
      <c r="H63" s="23"/>
      <c r="I63" s="23"/>
    </row>
    <row r="64" spans="1:12" x14ac:dyDescent="0.25">
      <c r="A64" s="10">
        <v>63</v>
      </c>
      <c r="B64" s="52">
        <v>44351</v>
      </c>
      <c r="C64" s="13">
        <v>3</v>
      </c>
      <c r="D64" s="12" t="s">
        <v>107</v>
      </c>
      <c r="E64" s="11">
        <v>360</v>
      </c>
      <c r="F64" s="9"/>
      <c r="G64" s="8"/>
      <c r="H64" s="23"/>
      <c r="I64" s="23"/>
    </row>
    <row r="65" spans="1:12" x14ac:dyDescent="0.25">
      <c r="A65" s="10">
        <v>64</v>
      </c>
      <c r="B65" s="52">
        <v>44351</v>
      </c>
      <c r="C65" s="13">
        <v>2</v>
      </c>
      <c r="D65" s="12" t="s">
        <v>44</v>
      </c>
      <c r="E65" s="11">
        <v>270</v>
      </c>
      <c r="F65" s="9"/>
      <c r="G65" s="8"/>
      <c r="H65" s="23"/>
      <c r="I65" s="23"/>
    </row>
    <row r="66" spans="1:12" x14ac:dyDescent="0.25">
      <c r="A66" s="10">
        <v>65</v>
      </c>
      <c r="B66" s="52">
        <v>44351</v>
      </c>
      <c r="C66" s="13">
        <v>2</v>
      </c>
      <c r="D66" s="12" t="s">
        <v>110</v>
      </c>
      <c r="E66" s="11">
        <v>210</v>
      </c>
      <c r="F66" s="9"/>
      <c r="G66" s="8"/>
      <c r="H66" s="23"/>
      <c r="I66" s="23"/>
    </row>
    <row r="67" spans="1:12" x14ac:dyDescent="0.25">
      <c r="A67" s="10">
        <v>66</v>
      </c>
      <c r="B67" s="52">
        <v>44351</v>
      </c>
      <c r="C67" s="13">
        <v>3</v>
      </c>
      <c r="D67" s="12" t="s">
        <v>47</v>
      </c>
      <c r="E67" s="11">
        <v>450</v>
      </c>
      <c r="F67" s="9"/>
    </row>
    <row r="68" spans="1:12" x14ac:dyDescent="0.25">
      <c r="A68" s="10">
        <v>67</v>
      </c>
      <c r="B68" s="52">
        <v>44351</v>
      </c>
      <c r="C68" s="13">
        <v>3</v>
      </c>
      <c r="D68" s="12" t="s">
        <v>25</v>
      </c>
      <c r="E68" s="11">
        <v>330</v>
      </c>
      <c r="F68" s="9"/>
    </row>
    <row r="69" spans="1:12" x14ac:dyDescent="0.25">
      <c r="A69" s="10">
        <v>68</v>
      </c>
      <c r="B69" s="52">
        <v>44351</v>
      </c>
      <c r="C69" s="13">
        <v>3</v>
      </c>
      <c r="D69" s="12" t="s">
        <v>50</v>
      </c>
      <c r="E69" s="11">
        <v>410</v>
      </c>
      <c r="F69" s="9"/>
    </row>
    <row r="70" spans="1:12" x14ac:dyDescent="0.25">
      <c r="A70" s="10">
        <v>69</v>
      </c>
      <c r="B70" s="52">
        <v>44352</v>
      </c>
      <c r="C70" s="13">
        <v>3</v>
      </c>
      <c r="D70" s="12" t="s">
        <v>113</v>
      </c>
      <c r="E70" s="11">
        <v>350</v>
      </c>
      <c r="F70" s="9"/>
    </row>
    <row r="71" spans="1:12" x14ac:dyDescent="0.25">
      <c r="A71" s="10">
        <v>70</v>
      </c>
      <c r="B71" s="52">
        <v>44352</v>
      </c>
      <c r="C71" s="13">
        <v>1</v>
      </c>
      <c r="D71" s="8" t="s">
        <v>109</v>
      </c>
      <c r="E71" s="11">
        <v>90</v>
      </c>
      <c r="F71" s="9"/>
    </row>
    <row r="72" spans="1:12" x14ac:dyDescent="0.25">
      <c r="A72" s="10">
        <v>71</v>
      </c>
      <c r="B72" s="52">
        <v>44352</v>
      </c>
      <c r="C72" s="13">
        <v>2</v>
      </c>
      <c r="D72" s="8" t="s">
        <v>126</v>
      </c>
      <c r="E72" s="11">
        <v>180</v>
      </c>
      <c r="F72" s="9"/>
    </row>
    <row r="73" spans="1:12" x14ac:dyDescent="0.25">
      <c r="A73" s="10">
        <v>72</v>
      </c>
      <c r="B73" s="52">
        <v>44352</v>
      </c>
      <c r="C73" s="13">
        <v>4</v>
      </c>
      <c r="D73" s="8" t="s">
        <v>132</v>
      </c>
      <c r="E73" s="11">
        <v>420</v>
      </c>
      <c r="F73" s="9"/>
    </row>
    <row r="74" spans="1:12" x14ac:dyDescent="0.25">
      <c r="A74" s="10">
        <v>73</v>
      </c>
      <c r="B74" s="52">
        <v>44352</v>
      </c>
      <c r="C74" s="13">
        <v>2</v>
      </c>
      <c r="D74" s="8" t="s">
        <v>110</v>
      </c>
      <c r="E74" s="11">
        <v>210</v>
      </c>
      <c r="F74" s="9"/>
    </row>
    <row r="75" spans="1:12" x14ac:dyDescent="0.25">
      <c r="A75" s="10">
        <v>74</v>
      </c>
      <c r="B75" s="52">
        <v>44352</v>
      </c>
      <c r="C75" s="13">
        <v>5</v>
      </c>
      <c r="D75" s="8" t="s">
        <v>48</v>
      </c>
      <c r="E75" s="11">
        <v>660</v>
      </c>
      <c r="F75" s="9"/>
      <c r="G75" s="51" t="s">
        <v>213</v>
      </c>
      <c r="H75" s="48">
        <v>44228</v>
      </c>
      <c r="I75" s="48">
        <v>44256</v>
      </c>
      <c r="J75" s="48">
        <v>44287</v>
      </c>
      <c r="K75" s="48">
        <v>44317</v>
      </c>
      <c r="L75" s="48">
        <v>44348</v>
      </c>
    </row>
    <row r="76" spans="1:12" x14ac:dyDescent="0.25">
      <c r="A76" s="10">
        <v>75</v>
      </c>
      <c r="B76" s="52">
        <v>44352</v>
      </c>
      <c r="C76" s="13">
        <v>2</v>
      </c>
      <c r="D76" s="8" t="s">
        <v>51</v>
      </c>
      <c r="E76" s="11">
        <v>280</v>
      </c>
      <c r="F76" s="9"/>
      <c r="G76" s="19"/>
      <c r="H76" s="24">
        <f>H22/$H$37</f>
        <v>-0.18646798652064028</v>
      </c>
      <c r="I76" s="24">
        <f t="shared" ref="I76:L76" si="1">I22/$H$37</f>
        <v>1.0144018534119628</v>
      </c>
      <c r="J76" s="24">
        <f t="shared" si="1"/>
        <v>1.3793681550126373</v>
      </c>
      <c r="K76" s="24">
        <f t="shared" si="1"/>
        <v>1.7102759056444818</v>
      </c>
      <c r="L76" s="24">
        <f t="shared" si="1"/>
        <v>2.1658887952822239</v>
      </c>
    </row>
    <row r="77" spans="1:12" x14ac:dyDescent="0.25">
      <c r="A77" s="10">
        <v>76</v>
      </c>
      <c r="B77" s="52">
        <v>44352</v>
      </c>
      <c r="C77" s="13">
        <v>3</v>
      </c>
      <c r="D77" s="8" t="s">
        <v>142</v>
      </c>
      <c r="E77" s="11">
        <v>270</v>
      </c>
      <c r="F77" s="9"/>
      <c r="I77" s="45"/>
      <c r="J77" s="45"/>
      <c r="K77" s="22"/>
    </row>
    <row r="78" spans="1:12" x14ac:dyDescent="0.25">
      <c r="A78" s="10">
        <v>77</v>
      </c>
      <c r="B78" s="52">
        <v>44352</v>
      </c>
      <c r="C78" s="13">
        <v>3</v>
      </c>
      <c r="D78" s="8" t="s">
        <v>93</v>
      </c>
      <c r="E78" s="11">
        <v>380</v>
      </c>
      <c r="F78" s="9"/>
      <c r="H78" s="21"/>
      <c r="I78" s="45"/>
      <c r="J78" s="45"/>
      <c r="K78" s="22"/>
    </row>
    <row r="79" spans="1:12" x14ac:dyDescent="0.25">
      <c r="A79" s="10">
        <v>78</v>
      </c>
      <c r="B79" s="52">
        <v>44352</v>
      </c>
      <c r="C79" s="13">
        <v>3</v>
      </c>
      <c r="D79" s="8" t="s">
        <v>43</v>
      </c>
      <c r="E79" s="11">
        <v>390</v>
      </c>
      <c r="F79" s="9"/>
    </row>
    <row r="80" spans="1:12" x14ac:dyDescent="0.25">
      <c r="A80" s="10">
        <v>79</v>
      </c>
      <c r="B80" s="52">
        <v>44352</v>
      </c>
      <c r="C80" s="13">
        <v>5</v>
      </c>
      <c r="D80" s="8" t="s">
        <v>57</v>
      </c>
      <c r="E80" s="11">
        <v>630</v>
      </c>
      <c r="F80" s="9"/>
      <c r="G80" s="8"/>
      <c r="H80" s="23"/>
      <c r="I80" s="23"/>
    </row>
    <row r="81" spans="1:9" x14ac:dyDescent="0.25">
      <c r="A81" s="10">
        <v>80</v>
      </c>
      <c r="B81" s="52">
        <v>44352</v>
      </c>
      <c r="C81" s="13">
        <v>3</v>
      </c>
      <c r="D81" s="8" t="s">
        <v>42</v>
      </c>
      <c r="E81" s="11">
        <v>420</v>
      </c>
      <c r="F81" s="9"/>
      <c r="G81" s="8"/>
      <c r="H81" s="23"/>
      <c r="I81" s="23"/>
    </row>
    <row r="82" spans="1:9" x14ac:dyDescent="0.25">
      <c r="A82" s="10">
        <v>81</v>
      </c>
      <c r="B82" s="52">
        <v>44352</v>
      </c>
      <c r="C82" s="13">
        <v>3</v>
      </c>
      <c r="D82" s="8" t="s">
        <v>119</v>
      </c>
      <c r="E82" s="11">
        <v>350</v>
      </c>
      <c r="F82" s="9"/>
      <c r="G82" s="8"/>
      <c r="H82" s="23"/>
      <c r="I82" s="23"/>
    </row>
    <row r="83" spans="1:9" x14ac:dyDescent="0.25">
      <c r="A83" s="10">
        <v>82</v>
      </c>
      <c r="B83" s="52">
        <v>44352</v>
      </c>
      <c r="C83" s="13">
        <v>2</v>
      </c>
      <c r="D83" s="8" t="s">
        <v>126</v>
      </c>
      <c r="E83" s="11">
        <v>180</v>
      </c>
      <c r="F83" s="9"/>
      <c r="G83" s="8"/>
      <c r="H83" s="23"/>
      <c r="I83" s="23"/>
    </row>
    <row r="84" spans="1:9" x14ac:dyDescent="0.25">
      <c r="A84" s="10">
        <v>83</v>
      </c>
      <c r="B84" s="52">
        <v>44352</v>
      </c>
      <c r="C84" s="13">
        <v>3</v>
      </c>
      <c r="D84" s="8" t="s">
        <v>115</v>
      </c>
      <c r="E84" s="11">
        <v>330</v>
      </c>
      <c r="F84" s="9"/>
    </row>
    <row r="85" spans="1:9" x14ac:dyDescent="0.25">
      <c r="A85" s="10">
        <v>84</v>
      </c>
      <c r="B85" s="52">
        <v>44352</v>
      </c>
      <c r="C85" s="13">
        <v>3</v>
      </c>
      <c r="D85" s="8" t="s">
        <v>104</v>
      </c>
      <c r="E85" s="11">
        <v>390</v>
      </c>
      <c r="F85" s="9"/>
    </row>
    <row r="86" spans="1:9" x14ac:dyDescent="0.25">
      <c r="A86" s="10">
        <v>85</v>
      </c>
      <c r="B86" s="52">
        <v>44352</v>
      </c>
      <c r="C86" s="13">
        <v>4</v>
      </c>
      <c r="D86" s="8" t="s">
        <v>152</v>
      </c>
      <c r="E86" s="11">
        <v>360</v>
      </c>
      <c r="F86" s="9"/>
    </row>
    <row r="87" spans="1:9" x14ac:dyDescent="0.25">
      <c r="A87" s="10">
        <v>86</v>
      </c>
      <c r="B87" s="52">
        <v>44352</v>
      </c>
      <c r="C87" s="13">
        <v>3</v>
      </c>
      <c r="D87" s="8" t="s">
        <v>115</v>
      </c>
      <c r="E87" s="11">
        <v>330</v>
      </c>
      <c r="F87" s="9"/>
    </row>
    <row r="88" spans="1:9" x14ac:dyDescent="0.25">
      <c r="A88" s="10">
        <v>87</v>
      </c>
      <c r="B88" s="52">
        <v>44352</v>
      </c>
      <c r="C88" s="13">
        <v>2</v>
      </c>
      <c r="D88" s="8" t="s">
        <v>110</v>
      </c>
      <c r="E88" s="11">
        <v>210</v>
      </c>
      <c r="F88" s="9"/>
    </row>
    <row r="89" spans="1:9" x14ac:dyDescent="0.25">
      <c r="A89" s="10">
        <v>88</v>
      </c>
      <c r="B89" s="52">
        <v>44352</v>
      </c>
      <c r="C89" s="13">
        <v>2</v>
      </c>
      <c r="D89" s="8" t="s">
        <v>52</v>
      </c>
      <c r="E89" s="11">
        <v>280</v>
      </c>
      <c r="F89" s="9"/>
    </row>
    <row r="90" spans="1:9" x14ac:dyDescent="0.25">
      <c r="A90" s="10">
        <v>89</v>
      </c>
      <c r="B90" s="52">
        <v>44352</v>
      </c>
      <c r="C90" s="13">
        <v>3</v>
      </c>
      <c r="D90" s="8" t="s">
        <v>15</v>
      </c>
      <c r="E90" s="11">
        <v>340</v>
      </c>
      <c r="F90" s="9"/>
      <c r="G90" s="47"/>
    </row>
    <row r="91" spans="1:9" x14ac:dyDescent="0.25">
      <c r="A91" s="10">
        <v>90</v>
      </c>
      <c r="B91" s="52">
        <v>44352</v>
      </c>
      <c r="C91" s="13">
        <v>3</v>
      </c>
      <c r="D91" s="8" t="s">
        <v>91</v>
      </c>
      <c r="E91" s="11">
        <v>370</v>
      </c>
      <c r="F91" s="9"/>
    </row>
    <row r="92" spans="1:9" x14ac:dyDescent="0.25">
      <c r="A92" s="10">
        <v>91</v>
      </c>
      <c r="B92" s="52">
        <v>44352</v>
      </c>
      <c r="C92" s="13">
        <v>2</v>
      </c>
      <c r="D92" s="8" t="s">
        <v>90</v>
      </c>
      <c r="E92" s="11">
        <v>250</v>
      </c>
      <c r="F92" s="9"/>
    </row>
    <row r="93" spans="1:9" x14ac:dyDescent="0.25">
      <c r="A93" s="10">
        <v>92</v>
      </c>
      <c r="B93" s="52">
        <v>44352</v>
      </c>
      <c r="C93" s="13">
        <v>10</v>
      </c>
      <c r="D93" s="8" t="s">
        <v>16</v>
      </c>
      <c r="E93" s="11">
        <v>1230</v>
      </c>
      <c r="F93" s="9"/>
    </row>
    <row r="94" spans="1:9" x14ac:dyDescent="0.25">
      <c r="A94" s="10">
        <v>93</v>
      </c>
      <c r="B94" s="52">
        <v>44352</v>
      </c>
      <c r="C94" s="13">
        <v>4</v>
      </c>
      <c r="D94" s="8" t="s">
        <v>28</v>
      </c>
      <c r="E94" s="11">
        <v>480</v>
      </c>
      <c r="F94" s="9"/>
      <c r="G94" s="59"/>
      <c r="H94" s="9"/>
    </row>
    <row r="95" spans="1:9" x14ac:dyDescent="0.25">
      <c r="A95" s="10">
        <v>94</v>
      </c>
      <c r="B95" s="52">
        <v>44352</v>
      </c>
      <c r="C95" s="13">
        <v>2</v>
      </c>
      <c r="D95" s="8" t="s">
        <v>140</v>
      </c>
      <c r="E95" s="11">
        <v>260</v>
      </c>
      <c r="F95" s="9"/>
      <c r="G95" s="59"/>
      <c r="H95" s="9"/>
    </row>
    <row r="96" spans="1:9" x14ac:dyDescent="0.25">
      <c r="A96" s="10">
        <v>95</v>
      </c>
      <c r="B96" s="52">
        <v>44352</v>
      </c>
      <c r="C96" s="13">
        <v>3</v>
      </c>
      <c r="D96" s="8" t="s">
        <v>93</v>
      </c>
      <c r="E96" s="11">
        <v>380</v>
      </c>
      <c r="F96" s="9"/>
      <c r="G96" s="59"/>
      <c r="H96" s="9"/>
    </row>
    <row r="97" spans="1:8" x14ac:dyDescent="0.25">
      <c r="A97" s="10">
        <v>96</v>
      </c>
      <c r="B97" s="52">
        <v>44352</v>
      </c>
      <c r="C97" s="13">
        <v>3</v>
      </c>
      <c r="D97" s="8" t="s">
        <v>37</v>
      </c>
      <c r="E97" s="11">
        <v>430</v>
      </c>
      <c r="F97" s="9"/>
      <c r="G97" s="59"/>
      <c r="H97" s="9"/>
    </row>
    <row r="98" spans="1:8" x14ac:dyDescent="0.25">
      <c r="A98" s="10">
        <v>97</v>
      </c>
      <c r="B98" s="52">
        <v>44352</v>
      </c>
      <c r="C98" s="13">
        <v>3</v>
      </c>
      <c r="D98" s="8" t="s">
        <v>75</v>
      </c>
      <c r="E98" s="11">
        <v>410</v>
      </c>
      <c r="F98" s="9"/>
      <c r="G98" s="59"/>
      <c r="H98" s="9"/>
    </row>
    <row r="99" spans="1:8" x14ac:dyDescent="0.25">
      <c r="A99" s="10">
        <v>98</v>
      </c>
      <c r="B99" s="52">
        <v>44352</v>
      </c>
      <c r="C99" s="13">
        <v>6</v>
      </c>
      <c r="D99" s="8" t="s">
        <v>154</v>
      </c>
      <c r="E99" s="11">
        <v>600</v>
      </c>
      <c r="F99" s="9"/>
      <c r="G99" s="59"/>
      <c r="H99" s="9"/>
    </row>
    <row r="100" spans="1:8" x14ac:dyDescent="0.25">
      <c r="A100" s="10">
        <v>99</v>
      </c>
      <c r="B100" s="52">
        <v>44352</v>
      </c>
      <c r="C100" s="13">
        <v>4</v>
      </c>
      <c r="D100" s="8" t="s">
        <v>54</v>
      </c>
      <c r="E100" s="11">
        <v>480</v>
      </c>
      <c r="F100" s="9"/>
      <c r="G100" s="59"/>
      <c r="H100" s="9"/>
    </row>
    <row r="101" spans="1:8" x14ac:dyDescent="0.25">
      <c r="A101" s="10">
        <v>100</v>
      </c>
      <c r="B101" s="52">
        <v>44352</v>
      </c>
      <c r="C101" s="13">
        <v>4</v>
      </c>
      <c r="D101" s="8" t="s">
        <v>41</v>
      </c>
      <c r="E101" s="11">
        <v>570</v>
      </c>
      <c r="F101" s="9"/>
      <c r="G101" s="59"/>
      <c r="H101" s="9"/>
    </row>
    <row r="102" spans="1:8" x14ac:dyDescent="0.25">
      <c r="A102" s="10">
        <v>101</v>
      </c>
      <c r="B102" s="52">
        <v>44352</v>
      </c>
      <c r="C102" s="13">
        <v>2</v>
      </c>
      <c r="D102" s="8" t="s">
        <v>44</v>
      </c>
      <c r="E102" s="11">
        <v>270</v>
      </c>
      <c r="F102" s="9"/>
      <c r="G102" s="59"/>
      <c r="H102" s="9"/>
    </row>
    <row r="103" spans="1:8" x14ac:dyDescent="0.25">
      <c r="A103" s="10">
        <v>102</v>
      </c>
      <c r="B103" s="52">
        <v>44352</v>
      </c>
      <c r="C103" s="13">
        <v>5</v>
      </c>
      <c r="D103" s="8" t="s">
        <v>12</v>
      </c>
      <c r="E103" s="11">
        <v>620</v>
      </c>
      <c r="F103" s="9"/>
      <c r="G103" s="59"/>
      <c r="H103" s="9"/>
    </row>
    <row r="104" spans="1:8" x14ac:dyDescent="0.25">
      <c r="A104" s="10">
        <v>103</v>
      </c>
      <c r="B104" s="52">
        <v>44352</v>
      </c>
      <c r="C104" s="13">
        <v>4</v>
      </c>
      <c r="D104" s="8" t="s">
        <v>94</v>
      </c>
      <c r="E104" s="11">
        <v>500</v>
      </c>
      <c r="F104" s="9"/>
      <c r="G104" s="59"/>
      <c r="H104" s="9"/>
    </row>
    <row r="105" spans="1:8" x14ac:dyDescent="0.25">
      <c r="A105" s="10">
        <v>104</v>
      </c>
      <c r="B105" s="52">
        <v>44352</v>
      </c>
      <c r="C105" s="13">
        <v>4</v>
      </c>
      <c r="D105" s="8" t="s">
        <v>58</v>
      </c>
      <c r="E105" s="11">
        <v>540</v>
      </c>
      <c r="F105" s="9"/>
      <c r="G105" s="59"/>
      <c r="H105" s="9"/>
    </row>
    <row r="106" spans="1:8" x14ac:dyDescent="0.25">
      <c r="A106" s="10">
        <v>105</v>
      </c>
      <c r="B106" s="52">
        <v>44352</v>
      </c>
      <c r="C106" s="13">
        <v>2</v>
      </c>
      <c r="D106" s="8" t="s">
        <v>114</v>
      </c>
      <c r="E106" s="11">
        <v>220</v>
      </c>
      <c r="F106" s="9"/>
      <c r="G106" s="59"/>
      <c r="H106" s="9"/>
    </row>
    <row r="107" spans="1:8" x14ac:dyDescent="0.25">
      <c r="A107" s="10">
        <v>106</v>
      </c>
      <c r="B107" s="52">
        <v>44353</v>
      </c>
      <c r="C107" s="13">
        <v>4</v>
      </c>
      <c r="D107" s="8" t="s">
        <v>94</v>
      </c>
      <c r="E107" s="11">
        <v>500</v>
      </c>
      <c r="F107" s="9"/>
      <c r="G107" s="59"/>
      <c r="H107" s="9"/>
    </row>
    <row r="108" spans="1:8" x14ac:dyDescent="0.25">
      <c r="A108" s="10">
        <v>107</v>
      </c>
      <c r="B108" s="52">
        <v>44353</v>
      </c>
      <c r="C108" s="13">
        <v>3</v>
      </c>
      <c r="D108" s="8" t="s">
        <v>47</v>
      </c>
      <c r="E108" s="11">
        <v>450</v>
      </c>
      <c r="F108" s="9"/>
      <c r="G108" s="59"/>
      <c r="H108" s="9"/>
    </row>
    <row r="109" spans="1:8" x14ac:dyDescent="0.25">
      <c r="A109" s="10">
        <v>108</v>
      </c>
      <c r="B109" s="52">
        <v>44353</v>
      </c>
      <c r="C109" s="13">
        <v>5</v>
      </c>
      <c r="D109" s="8" t="s">
        <v>78</v>
      </c>
      <c r="E109" s="11">
        <v>720</v>
      </c>
      <c r="F109" s="9"/>
      <c r="G109" s="59"/>
      <c r="H109" s="9"/>
    </row>
    <row r="110" spans="1:8" x14ac:dyDescent="0.25">
      <c r="A110" s="10">
        <v>109</v>
      </c>
      <c r="B110" s="52">
        <v>44353</v>
      </c>
      <c r="C110" s="13">
        <v>1</v>
      </c>
      <c r="D110" s="8" t="s">
        <v>38</v>
      </c>
      <c r="E110" s="14">
        <v>150</v>
      </c>
      <c r="F110" s="9"/>
      <c r="G110" s="59"/>
      <c r="H110" s="9"/>
    </row>
    <row r="111" spans="1:8" x14ac:dyDescent="0.25">
      <c r="A111" s="10">
        <v>110</v>
      </c>
      <c r="B111" s="52">
        <v>44353</v>
      </c>
      <c r="C111" s="13">
        <v>2</v>
      </c>
      <c r="D111" s="8" t="s">
        <v>126</v>
      </c>
      <c r="E111" s="11">
        <v>180</v>
      </c>
      <c r="F111" s="9"/>
      <c r="G111" s="59"/>
      <c r="H111" s="9"/>
    </row>
    <row r="112" spans="1:8" x14ac:dyDescent="0.25">
      <c r="A112" s="10">
        <v>111</v>
      </c>
      <c r="B112" s="52">
        <v>44353</v>
      </c>
      <c r="C112" s="13">
        <v>2</v>
      </c>
      <c r="D112" s="8" t="s">
        <v>106</v>
      </c>
      <c r="E112" s="11">
        <v>240</v>
      </c>
      <c r="F112" s="9"/>
      <c r="G112" s="59"/>
      <c r="H112" s="9"/>
    </row>
    <row r="113" spans="1:8" x14ac:dyDescent="0.25">
      <c r="A113" s="10">
        <v>112</v>
      </c>
      <c r="B113" s="52">
        <v>44353</v>
      </c>
      <c r="C113" s="13">
        <v>2</v>
      </c>
      <c r="D113" s="8" t="s">
        <v>110</v>
      </c>
      <c r="E113" s="11">
        <v>210</v>
      </c>
      <c r="F113" s="9"/>
      <c r="G113" s="59"/>
      <c r="H113" s="9"/>
    </row>
    <row r="114" spans="1:8" x14ac:dyDescent="0.25">
      <c r="A114" s="10">
        <v>113</v>
      </c>
      <c r="B114" s="52">
        <v>44353</v>
      </c>
      <c r="C114" s="13">
        <v>4</v>
      </c>
      <c r="D114" s="8" t="s">
        <v>41</v>
      </c>
      <c r="E114" s="11">
        <v>570</v>
      </c>
      <c r="F114" s="9"/>
      <c r="G114" s="59"/>
      <c r="H114" s="9"/>
    </row>
    <row r="115" spans="1:8" x14ac:dyDescent="0.25">
      <c r="A115" s="10">
        <v>114</v>
      </c>
      <c r="B115" s="52">
        <v>44353</v>
      </c>
      <c r="C115" s="13">
        <v>2</v>
      </c>
      <c r="D115" s="8" t="s">
        <v>112</v>
      </c>
      <c r="E115" s="11">
        <v>220</v>
      </c>
      <c r="F115" s="9"/>
      <c r="G115" s="59"/>
      <c r="H115" s="9"/>
    </row>
    <row r="116" spans="1:8" x14ac:dyDescent="0.25">
      <c r="A116" s="10">
        <v>115</v>
      </c>
      <c r="B116" s="52">
        <v>44353</v>
      </c>
      <c r="C116" s="13">
        <v>4</v>
      </c>
      <c r="D116" s="8" t="s">
        <v>134</v>
      </c>
      <c r="E116" s="11">
        <v>440</v>
      </c>
      <c r="F116" s="9"/>
      <c r="G116" s="59"/>
      <c r="H116" s="9"/>
    </row>
    <row r="117" spans="1:8" x14ac:dyDescent="0.25">
      <c r="A117" s="10">
        <v>116</v>
      </c>
      <c r="B117" s="52">
        <v>44353</v>
      </c>
      <c r="C117" s="13">
        <v>3</v>
      </c>
      <c r="D117" s="8" t="s">
        <v>93</v>
      </c>
      <c r="E117" s="11">
        <v>380</v>
      </c>
      <c r="F117" s="9"/>
      <c r="G117" s="59"/>
      <c r="H117" s="9"/>
    </row>
    <row r="118" spans="1:8" x14ac:dyDescent="0.25">
      <c r="A118" s="10">
        <v>117</v>
      </c>
      <c r="B118" s="52">
        <v>44353</v>
      </c>
      <c r="C118" s="13">
        <v>3</v>
      </c>
      <c r="D118" s="8" t="s">
        <v>53</v>
      </c>
      <c r="E118" s="11">
        <v>390</v>
      </c>
      <c r="F118" s="9"/>
      <c r="G118" s="59"/>
      <c r="H118" s="9"/>
    </row>
    <row r="119" spans="1:8" x14ac:dyDescent="0.25">
      <c r="A119" s="10">
        <v>118</v>
      </c>
      <c r="B119" s="52">
        <v>44353</v>
      </c>
      <c r="C119" s="13">
        <v>3</v>
      </c>
      <c r="D119" s="8" t="s">
        <v>127</v>
      </c>
      <c r="E119" s="11">
        <v>300</v>
      </c>
      <c r="F119" s="9"/>
      <c r="G119" s="59"/>
      <c r="H119" s="9"/>
    </row>
    <row r="120" spans="1:8" x14ac:dyDescent="0.25">
      <c r="A120" s="10">
        <v>119</v>
      </c>
      <c r="B120" s="52">
        <v>44353</v>
      </c>
      <c r="C120" s="13">
        <v>3</v>
      </c>
      <c r="D120" s="8" t="s">
        <v>53</v>
      </c>
      <c r="E120" s="11">
        <v>390</v>
      </c>
      <c r="F120" s="9"/>
      <c r="G120" s="59"/>
      <c r="H120" s="9"/>
    </row>
    <row r="121" spans="1:8" x14ac:dyDescent="0.25">
      <c r="A121" s="10">
        <v>120</v>
      </c>
      <c r="B121" s="52">
        <v>44353</v>
      </c>
      <c r="C121" s="13">
        <v>1</v>
      </c>
      <c r="D121" s="8" t="s">
        <v>124</v>
      </c>
      <c r="E121" s="11">
        <v>130</v>
      </c>
      <c r="F121" s="9"/>
      <c r="G121" s="59"/>
      <c r="H121" s="9"/>
    </row>
    <row r="122" spans="1:8" x14ac:dyDescent="0.25">
      <c r="A122" s="10">
        <v>121</v>
      </c>
      <c r="B122" s="52">
        <v>44353</v>
      </c>
      <c r="C122" s="13">
        <v>3</v>
      </c>
      <c r="D122" s="8" t="s">
        <v>119</v>
      </c>
      <c r="E122" s="11">
        <v>350</v>
      </c>
      <c r="F122" s="9"/>
      <c r="G122" s="59"/>
      <c r="H122" s="9"/>
    </row>
    <row r="123" spans="1:8" x14ac:dyDescent="0.25">
      <c r="A123" s="10">
        <v>122</v>
      </c>
      <c r="B123" s="52">
        <v>44353</v>
      </c>
      <c r="C123" s="13">
        <v>5</v>
      </c>
      <c r="D123" s="8" t="s">
        <v>85</v>
      </c>
      <c r="E123" s="11">
        <v>630</v>
      </c>
      <c r="F123" s="9"/>
      <c r="G123" s="59"/>
      <c r="H123" s="9"/>
    </row>
    <row r="124" spans="1:8" x14ac:dyDescent="0.25">
      <c r="A124" s="10">
        <v>123</v>
      </c>
      <c r="B124" s="52">
        <v>44353</v>
      </c>
      <c r="C124" s="13">
        <v>5</v>
      </c>
      <c r="D124" s="8" t="s">
        <v>48</v>
      </c>
      <c r="E124" s="11">
        <v>660</v>
      </c>
      <c r="F124" s="9"/>
      <c r="G124" s="59"/>
      <c r="H124" s="9"/>
    </row>
    <row r="125" spans="1:8" x14ac:dyDescent="0.25">
      <c r="A125" s="10">
        <v>124</v>
      </c>
      <c r="B125" s="52">
        <v>44353</v>
      </c>
      <c r="C125" s="13">
        <v>3</v>
      </c>
      <c r="D125" s="8" t="s">
        <v>142</v>
      </c>
      <c r="E125" s="11">
        <v>270</v>
      </c>
      <c r="F125" s="9"/>
      <c r="G125" s="59"/>
      <c r="H125" s="9"/>
    </row>
    <row r="126" spans="1:8" x14ac:dyDescent="0.25">
      <c r="A126" s="10">
        <v>125</v>
      </c>
      <c r="B126" s="52">
        <v>44353</v>
      </c>
      <c r="C126" s="13">
        <v>2</v>
      </c>
      <c r="D126" s="8" t="s">
        <v>126</v>
      </c>
      <c r="E126" s="11">
        <v>180</v>
      </c>
      <c r="F126" s="9"/>
      <c r="G126" s="59"/>
      <c r="H126" s="9"/>
    </row>
    <row r="127" spans="1:8" x14ac:dyDescent="0.25">
      <c r="A127" s="10">
        <v>126</v>
      </c>
      <c r="B127" s="52">
        <v>44353</v>
      </c>
      <c r="C127" s="13">
        <v>3</v>
      </c>
      <c r="D127" s="8" t="s">
        <v>39</v>
      </c>
      <c r="E127" s="11">
        <v>430</v>
      </c>
      <c r="F127" s="9"/>
      <c r="G127" s="59"/>
      <c r="H127" s="9"/>
    </row>
    <row r="128" spans="1:8" x14ac:dyDescent="0.25">
      <c r="A128" s="10">
        <v>127</v>
      </c>
      <c r="B128" s="52">
        <v>44353</v>
      </c>
      <c r="C128" s="13">
        <v>3</v>
      </c>
      <c r="D128" s="8" t="s">
        <v>107</v>
      </c>
      <c r="E128" s="11">
        <v>360</v>
      </c>
      <c r="F128" s="9"/>
      <c r="G128" s="59"/>
      <c r="H128" s="9"/>
    </row>
    <row r="129" spans="1:8" x14ac:dyDescent="0.25">
      <c r="A129" s="10">
        <v>128</v>
      </c>
      <c r="B129" s="52">
        <v>44353</v>
      </c>
      <c r="C129" s="13">
        <v>2</v>
      </c>
      <c r="D129" s="8" t="s">
        <v>114</v>
      </c>
      <c r="E129" s="11">
        <v>220</v>
      </c>
      <c r="F129" s="9"/>
      <c r="G129" s="59"/>
      <c r="H129" s="9"/>
    </row>
    <row r="130" spans="1:8" x14ac:dyDescent="0.25">
      <c r="A130" s="10">
        <v>129</v>
      </c>
      <c r="B130" s="52">
        <v>44353</v>
      </c>
      <c r="C130" s="13">
        <v>2</v>
      </c>
      <c r="D130" s="8" t="s">
        <v>114</v>
      </c>
      <c r="E130" s="11">
        <v>220</v>
      </c>
      <c r="F130" s="9"/>
      <c r="G130" s="59"/>
      <c r="H130" s="9"/>
    </row>
    <row r="131" spans="1:8" x14ac:dyDescent="0.25">
      <c r="A131" s="10">
        <v>130</v>
      </c>
      <c r="B131" s="52">
        <v>44353</v>
      </c>
      <c r="C131" s="13">
        <v>5</v>
      </c>
      <c r="D131" s="8" t="s">
        <v>61</v>
      </c>
      <c r="E131" s="11">
        <v>690</v>
      </c>
      <c r="F131" s="9"/>
      <c r="G131" s="59"/>
      <c r="H131" s="9"/>
    </row>
    <row r="132" spans="1:8" x14ac:dyDescent="0.25">
      <c r="A132" s="10">
        <v>131</v>
      </c>
      <c r="B132" s="52">
        <v>44353</v>
      </c>
      <c r="C132" s="13">
        <v>4</v>
      </c>
      <c r="D132" s="8" t="s">
        <v>152</v>
      </c>
      <c r="E132" s="11">
        <v>360</v>
      </c>
      <c r="F132" s="9"/>
      <c r="G132" s="59"/>
      <c r="H132" s="9"/>
    </row>
    <row r="133" spans="1:8" x14ac:dyDescent="0.25">
      <c r="A133" s="10">
        <v>132</v>
      </c>
      <c r="B133" s="52">
        <v>44353</v>
      </c>
      <c r="C133" s="13">
        <v>3</v>
      </c>
      <c r="D133" s="8" t="s">
        <v>130</v>
      </c>
      <c r="E133" s="11">
        <v>310</v>
      </c>
      <c r="F133" s="9"/>
      <c r="G133" s="59"/>
      <c r="H133" s="9"/>
    </row>
    <row r="134" spans="1:8" x14ac:dyDescent="0.25">
      <c r="A134" s="10">
        <v>133</v>
      </c>
      <c r="B134" s="52">
        <v>44353</v>
      </c>
      <c r="C134" s="13">
        <v>3</v>
      </c>
      <c r="D134" s="8" t="s">
        <v>42</v>
      </c>
      <c r="E134" s="11">
        <v>420</v>
      </c>
      <c r="F134" s="9"/>
      <c r="G134" s="59"/>
      <c r="H134" s="9"/>
    </row>
    <row r="135" spans="1:8" x14ac:dyDescent="0.25">
      <c r="A135" s="10">
        <v>134</v>
      </c>
      <c r="B135" s="52">
        <v>44353</v>
      </c>
      <c r="C135" s="13">
        <v>3</v>
      </c>
      <c r="D135" s="8" t="s">
        <v>142</v>
      </c>
      <c r="E135" s="11">
        <v>270</v>
      </c>
      <c r="F135" s="9"/>
      <c r="G135" s="59"/>
      <c r="H135" s="9"/>
    </row>
    <row r="136" spans="1:8" x14ac:dyDescent="0.25">
      <c r="A136" s="10">
        <v>135</v>
      </c>
      <c r="B136" s="52">
        <v>44353</v>
      </c>
      <c r="C136" s="13">
        <v>2</v>
      </c>
      <c r="D136" s="8" t="s">
        <v>140</v>
      </c>
      <c r="E136" s="11">
        <v>260</v>
      </c>
      <c r="F136" s="9"/>
      <c r="G136" s="59"/>
      <c r="H136" s="9"/>
    </row>
    <row r="137" spans="1:8" x14ac:dyDescent="0.25">
      <c r="A137" s="10">
        <v>136</v>
      </c>
      <c r="B137" s="52">
        <v>44353</v>
      </c>
      <c r="C137" s="13">
        <v>3</v>
      </c>
      <c r="D137" s="8" t="s">
        <v>142</v>
      </c>
      <c r="E137" s="11">
        <v>270</v>
      </c>
      <c r="F137" s="9"/>
      <c r="G137" s="59"/>
      <c r="H137" s="9"/>
    </row>
    <row r="138" spans="1:8" x14ac:dyDescent="0.25">
      <c r="A138" s="10">
        <v>137</v>
      </c>
      <c r="B138" s="52">
        <v>44353</v>
      </c>
      <c r="C138" s="13">
        <v>2</v>
      </c>
      <c r="D138" s="8" t="s">
        <v>90</v>
      </c>
      <c r="E138" s="11">
        <v>250</v>
      </c>
      <c r="F138" s="9"/>
      <c r="G138" s="59"/>
      <c r="H138" s="9"/>
    </row>
    <row r="139" spans="1:8" x14ac:dyDescent="0.25">
      <c r="A139" s="10">
        <v>138</v>
      </c>
      <c r="B139" s="52">
        <v>44353</v>
      </c>
      <c r="C139" s="13">
        <v>4</v>
      </c>
      <c r="D139" s="8" t="s">
        <v>73</v>
      </c>
      <c r="E139" s="11">
        <v>510</v>
      </c>
      <c r="F139" s="9"/>
      <c r="G139" s="59"/>
      <c r="H139" s="9"/>
    </row>
    <row r="140" spans="1:8" x14ac:dyDescent="0.25">
      <c r="A140" s="10">
        <v>139</v>
      </c>
      <c r="B140" s="52">
        <v>44353</v>
      </c>
      <c r="C140" s="13">
        <v>3</v>
      </c>
      <c r="D140" s="8" t="s">
        <v>53</v>
      </c>
      <c r="E140" s="11">
        <v>390</v>
      </c>
      <c r="F140" s="9"/>
      <c r="G140" s="59"/>
      <c r="H140" s="9"/>
    </row>
    <row r="141" spans="1:8" x14ac:dyDescent="0.25">
      <c r="A141" s="10">
        <v>140</v>
      </c>
      <c r="B141" s="52">
        <v>44353</v>
      </c>
      <c r="C141" s="13">
        <v>2</v>
      </c>
      <c r="D141" s="8" t="s">
        <v>23</v>
      </c>
      <c r="E141" s="11">
        <v>240</v>
      </c>
      <c r="F141" s="9"/>
      <c r="G141" s="59"/>
      <c r="H141" s="9"/>
    </row>
    <row r="142" spans="1:8" x14ac:dyDescent="0.25">
      <c r="A142" s="10">
        <v>141</v>
      </c>
      <c r="B142" s="52">
        <v>44353</v>
      </c>
      <c r="C142" s="13">
        <v>3</v>
      </c>
      <c r="D142" s="8" t="s">
        <v>107</v>
      </c>
      <c r="E142" s="11">
        <v>360</v>
      </c>
      <c r="F142" s="9"/>
      <c r="G142" s="59"/>
      <c r="H142" s="9"/>
    </row>
    <row r="143" spans="1:8" x14ac:dyDescent="0.25">
      <c r="A143" s="10">
        <v>142</v>
      </c>
      <c r="B143" s="52">
        <v>44353</v>
      </c>
      <c r="C143" s="13">
        <v>2</v>
      </c>
      <c r="D143" s="8" t="s">
        <v>23</v>
      </c>
      <c r="E143" s="11">
        <v>240</v>
      </c>
      <c r="F143" s="9"/>
      <c r="G143" s="59"/>
      <c r="H143" s="9"/>
    </row>
    <row r="144" spans="1:8" x14ac:dyDescent="0.25">
      <c r="A144" s="10">
        <v>143</v>
      </c>
      <c r="B144" s="52">
        <v>44353</v>
      </c>
      <c r="C144" s="13">
        <v>3</v>
      </c>
      <c r="D144" s="8" t="s">
        <v>71</v>
      </c>
      <c r="E144" s="11">
        <v>410</v>
      </c>
      <c r="F144" s="9"/>
      <c r="G144" s="59"/>
      <c r="H144" s="9"/>
    </row>
    <row r="145" spans="1:8" x14ac:dyDescent="0.25">
      <c r="A145" s="10">
        <v>144</v>
      </c>
      <c r="B145" s="52">
        <v>44353</v>
      </c>
      <c r="C145" s="13">
        <v>2</v>
      </c>
      <c r="D145" s="8" t="s">
        <v>140</v>
      </c>
      <c r="E145" s="11">
        <v>260</v>
      </c>
      <c r="F145" s="9"/>
      <c r="G145" s="59"/>
      <c r="H145" s="9"/>
    </row>
    <row r="146" spans="1:8" x14ac:dyDescent="0.25">
      <c r="A146" s="10">
        <v>145</v>
      </c>
      <c r="B146" s="52">
        <v>44353</v>
      </c>
      <c r="C146" s="13">
        <v>4</v>
      </c>
      <c r="D146" s="8" t="s">
        <v>102</v>
      </c>
      <c r="E146" s="11">
        <v>520</v>
      </c>
      <c r="F146" s="9"/>
      <c r="G146" s="59"/>
      <c r="H146" s="9"/>
    </row>
    <row r="147" spans="1:8" x14ac:dyDescent="0.25">
      <c r="A147" s="10">
        <v>146</v>
      </c>
      <c r="B147" s="52">
        <v>44353</v>
      </c>
      <c r="C147" s="13">
        <v>3</v>
      </c>
      <c r="D147" s="8" t="s">
        <v>39</v>
      </c>
      <c r="E147" s="11">
        <v>430</v>
      </c>
      <c r="F147" s="9"/>
      <c r="G147" s="59"/>
      <c r="H147" s="9"/>
    </row>
    <row r="148" spans="1:8" x14ac:dyDescent="0.25">
      <c r="A148" s="10">
        <v>147</v>
      </c>
      <c r="B148" s="52">
        <v>44353</v>
      </c>
      <c r="C148" s="13">
        <v>3</v>
      </c>
      <c r="D148" s="8" t="s">
        <v>142</v>
      </c>
      <c r="E148" s="11">
        <v>270</v>
      </c>
      <c r="F148" s="9"/>
      <c r="G148" s="59"/>
      <c r="H148" s="9"/>
    </row>
    <row r="149" spans="1:8" x14ac:dyDescent="0.25">
      <c r="A149" s="10">
        <v>148</v>
      </c>
      <c r="B149" s="52">
        <v>44353</v>
      </c>
      <c r="C149" s="13">
        <v>2</v>
      </c>
      <c r="D149" s="8" t="s">
        <v>106</v>
      </c>
      <c r="E149" s="11">
        <v>240</v>
      </c>
      <c r="F149" s="9"/>
      <c r="G149" s="59"/>
      <c r="H149" s="9"/>
    </row>
    <row r="150" spans="1:8" x14ac:dyDescent="0.25">
      <c r="A150" s="10">
        <v>149</v>
      </c>
      <c r="B150" s="52">
        <v>44353</v>
      </c>
      <c r="C150" s="13">
        <v>3</v>
      </c>
      <c r="D150" s="8" t="s">
        <v>42</v>
      </c>
      <c r="E150" s="11">
        <v>420</v>
      </c>
      <c r="F150" s="9"/>
      <c r="G150" s="59"/>
      <c r="H150" s="9"/>
    </row>
    <row r="151" spans="1:8" x14ac:dyDescent="0.25">
      <c r="A151" s="10">
        <v>150</v>
      </c>
      <c r="B151" s="52">
        <v>44353</v>
      </c>
      <c r="C151" s="13">
        <v>5</v>
      </c>
      <c r="D151" s="8" t="s">
        <v>29</v>
      </c>
      <c r="E151" s="11">
        <v>510</v>
      </c>
      <c r="F151" s="9"/>
      <c r="G151" s="59"/>
      <c r="H151" s="9"/>
    </row>
    <row r="152" spans="1:8" x14ac:dyDescent="0.25">
      <c r="A152" s="10">
        <v>151</v>
      </c>
      <c r="B152" s="52">
        <v>44353</v>
      </c>
      <c r="C152" s="13">
        <v>3</v>
      </c>
      <c r="D152" s="8" t="s">
        <v>119</v>
      </c>
      <c r="E152" s="11">
        <v>350</v>
      </c>
      <c r="F152" s="9"/>
    </row>
    <row r="153" spans="1:8" x14ac:dyDescent="0.25">
      <c r="A153" s="10">
        <v>152</v>
      </c>
      <c r="B153" s="52">
        <v>44353</v>
      </c>
      <c r="C153" s="13">
        <v>4</v>
      </c>
      <c r="D153" s="8" t="s">
        <v>58</v>
      </c>
      <c r="E153" s="11">
        <v>540</v>
      </c>
      <c r="F153" s="9"/>
    </row>
    <row r="154" spans="1:8" x14ac:dyDescent="0.25">
      <c r="A154" s="10">
        <v>153</v>
      </c>
      <c r="B154" s="52">
        <v>44353</v>
      </c>
      <c r="C154" s="13">
        <v>3</v>
      </c>
      <c r="D154" s="8" t="s">
        <v>42</v>
      </c>
      <c r="E154" s="11">
        <v>420</v>
      </c>
      <c r="F154" s="9"/>
    </row>
    <row r="155" spans="1:8" x14ac:dyDescent="0.25">
      <c r="A155" s="10">
        <v>154</v>
      </c>
      <c r="B155" s="52">
        <v>44353</v>
      </c>
      <c r="C155" s="13">
        <v>3</v>
      </c>
      <c r="D155" s="8" t="s">
        <v>107</v>
      </c>
      <c r="E155" s="11">
        <v>360</v>
      </c>
      <c r="F155" s="9"/>
    </row>
    <row r="156" spans="1:8" x14ac:dyDescent="0.25">
      <c r="A156" s="10">
        <v>155</v>
      </c>
      <c r="B156" s="52">
        <v>44353</v>
      </c>
      <c r="C156" s="13">
        <v>3</v>
      </c>
      <c r="D156" s="8" t="s">
        <v>88</v>
      </c>
      <c r="E156" s="11">
        <v>370</v>
      </c>
      <c r="F156" s="9"/>
    </row>
    <row r="157" spans="1:8" x14ac:dyDescent="0.25">
      <c r="A157" s="10">
        <v>156</v>
      </c>
      <c r="B157" s="52">
        <v>44353</v>
      </c>
      <c r="C157" s="13">
        <v>3</v>
      </c>
      <c r="D157" s="8" t="s">
        <v>123</v>
      </c>
      <c r="E157" s="11">
        <v>390</v>
      </c>
      <c r="F157" s="9"/>
    </row>
    <row r="158" spans="1:8" x14ac:dyDescent="0.25">
      <c r="A158" s="10">
        <v>157</v>
      </c>
      <c r="B158" s="52">
        <v>44353</v>
      </c>
      <c r="C158" s="13">
        <v>3</v>
      </c>
      <c r="D158" s="8" t="s">
        <v>47</v>
      </c>
      <c r="E158" s="11">
        <v>450</v>
      </c>
      <c r="F158" s="9"/>
    </row>
    <row r="159" spans="1:8" x14ac:dyDescent="0.25">
      <c r="A159" s="10">
        <v>158</v>
      </c>
      <c r="B159" s="52">
        <v>44353</v>
      </c>
      <c r="C159" s="13">
        <v>5</v>
      </c>
      <c r="D159" s="8" t="s">
        <v>153</v>
      </c>
      <c r="E159" s="11">
        <v>480</v>
      </c>
      <c r="F159" s="9"/>
    </row>
    <row r="160" spans="1:8" x14ac:dyDescent="0.25">
      <c r="A160" s="10">
        <v>159</v>
      </c>
      <c r="B160" s="52">
        <v>44353</v>
      </c>
      <c r="C160" s="13">
        <v>1</v>
      </c>
      <c r="D160" s="8" t="s">
        <v>124</v>
      </c>
      <c r="E160" s="11">
        <v>130</v>
      </c>
      <c r="F160" s="9"/>
    </row>
    <row r="161" spans="1:6" x14ac:dyDescent="0.25">
      <c r="A161" s="10">
        <v>160</v>
      </c>
      <c r="B161" s="52">
        <v>44353</v>
      </c>
      <c r="C161" s="13">
        <v>2</v>
      </c>
      <c r="D161" s="8" t="s">
        <v>126</v>
      </c>
      <c r="E161" s="11">
        <v>180</v>
      </c>
      <c r="F161" s="9"/>
    </row>
    <row r="162" spans="1:6" x14ac:dyDescent="0.25">
      <c r="A162" s="10">
        <v>161</v>
      </c>
      <c r="B162" s="52">
        <v>44353</v>
      </c>
      <c r="C162" s="13">
        <v>1</v>
      </c>
      <c r="D162" s="8" t="s">
        <v>38</v>
      </c>
      <c r="E162" s="11">
        <v>150</v>
      </c>
      <c r="F162" s="9"/>
    </row>
    <row r="163" spans="1:6" x14ac:dyDescent="0.25">
      <c r="A163" s="10">
        <v>162</v>
      </c>
      <c r="B163" s="52">
        <v>44353</v>
      </c>
      <c r="C163" s="13">
        <v>3</v>
      </c>
      <c r="D163" s="8" t="s">
        <v>25</v>
      </c>
      <c r="E163" s="11">
        <v>330</v>
      </c>
      <c r="F163" s="9"/>
    </row>
    <row r="164" spans="1:6" x14ac:dyDescent="0.25">
      <c r="A164" s="10">
        <v>163</v>
      </c>
      <c r="B164" s="52">
        <v>44353</v>
      </c>
      <c r="C164" s="13">
        <v>4</v>
      </c>
      <c r="D164" s="8" t="s">
        <v>41</v>
      </c>
      <c r="E164" s="11">
        <v>570</v>
      </c>
      <c r="F164" s="9"/>
    </row>
    <row r="165" spans="1:6" x14ac:dyDescent="0.25">
      <c r="A165" s="10">
        <v>164</v>
      </c>
      <c r="B165" s="52">
        <v>44353</v>
      </c>
      <c r="C165" s="13">
        <v>3</v>
      </c>
      <c r="D165" s="8" t="s">
        <v>42</v>
      </c>
      <c r="E165" s="11">
        <v>420</v>
      </c>
      <c r="F165" s="9"/>
    </row>
    <row r="166" spans="1:6" x14ac:dyDescent="0.25">
      <c r="A166" s="10">
        <v>165</v>
      </c>
      <c r="B166" s="52">
        <v>44353</v>
      </c>
      <c r="C166" s="13">
        <v>5</v>
      </c>
      <c r="D166" s="8" t="s">
        <v>60</v>
      </c>
      <c r="E166" s="11">
        <v>660</v>
      </c>
      <c r="F166" s="9"/>
    </row>
    <row r="167" spans="1:6" x14ac:dyDescent="0.25">
      <c r="A167" s="10">
        <v>166</v>
      </c>
      <c r="B167" s="52">
        <v>44353</v>
      </c>
      <c r="C167" s="13">
        <v>7</v>
      </c>
      <c r="D167" s="8" t="s">
        <v>159</v>
      </c>
      <c r="E167" s="11">
        <v>690</v>
      </c>
      <c r="F167" s="9"/>
    </row>
    <row r="168" spans="1:6" x14ac:dyDescent="0.25">
      <c r="A168" s="10">
        <v>167</v>
      </c>
      <c r="B168" s="52">
        <v>44353</v>
      </c>
      <c r="C168" s="13">
        <v>4</v>
      </c>
      <c r="D168" s="8" t="s">
        <v>58</v>
      </c>
      <c r="E168" s="11">
        <v>540</v>
      </c>
      <c r="F168" s="9"/>
    </row>
    <row r="169" spans="1:6" x14ac:dyDescent="0.25">
      <c r="A169" s="10">
        <v>168</v>
      </c>
      <c r="B169" s="52">
        <v>44353</v>
      </c>
      <c r="C169" s="13">
        <v>2</v>
      </c>
      <c r="D169" s="8" t="s">
        <v>126</v>
      </c>
      <c r="E169" s="11">
        <v>180</v>
      </c>
      <c r="F169" s="9"/>
    </row>
    <row r="170" spans="1:6" x14ac:dyDescent="0.25">
      <c r="A170" s="10">
        <v>169</v>
      </c>
      <c r="B170" s="52">
        <v>44357</v>
      </c>
      <c r="C170" s="13">
        <v>3</v>
      </c>
      <c r="D170" s="8" t="s">
        <v>104</v>
      </c>
      <c r="E170" s="11">
        <v>390</v>
      </c>
      <c r="F170" s="9"/>
    </row>
    <row r="171" spans="1:6" x14ac:dyDescent="0.25">
      <c r="A171" s="10">
        <v>170</v>
      </c>
      <c r="B171" s="52">
        <v>44357</v>
      </c>
      <c r="C171" s="13">
        <v>3</v>
      </c>
      <c r="D171" s="8" t="s">
        <v>43</v>
      </c>
      <c r="E171" s="11">
        <v>390</v>
      </c>
      <c r="F171" s="9"/>
    </row>
    <row r="172" spans="1:6" x14ac:dyDescent="0.25">
      <c r="A172" s="10">
        <v>171</v>
      </c>
      <c r="B172" s="52">
        <v>44357</v>
      </c>
      <c r="C172" s="13">
        <v>2</v>
      </c>
      <c r="D172" s="8" t="s">
        <v>112</v>
      </c>
      <c r="E172" s="11">
        <v>220</v>
      </c>
      <c r="F172" s="9"/>
    </row>
    <row r="173" spans="1:6" x14ac:dyDescent="0.25">
      <c r="A173" s="10">
        <v>172</v>
      </c>
      <c r="B173" s="52">
        <v>44357</v>
      </c>
      <c r="C173" s="13">
        <v>3</v>
      </c>
      <c r="D173" s="8" t="s">
        <v>43</v>
      </c>
      <c r="E173" s="11">
        <v>390</v>
      </c>
      <c r="F173" s="9"/>
    </row>
    <row r="174" spans="1:6" x14ac:dyDescent="0.25">
      <c r="A174" s="10">
        <v>173</v>
      </c>
      <c r="B174" s="52">
        <v>44357</v>
      </c>
      <c r="C174" s="13">
        <v>2</v>
      </c>
      <c r="D174" s="8" t="s">
        <v>44</v>
      </c>
      <c r="E174" s="11">
        <v>270</v>
      </c>
      <c r="F174" s="9"/>
    </row>
    <row r="175" spans="1:6" x14ac:dyDescent="0.25">
      <c r="A175" s="10">
        <v>174</v>
      </c>
      <c r="B175" s="52">
        <v>44357</v>
      </c>
      <c r="C175" s="13">
        <v>5</v>
      </c>
      <c r="D175" s="8" t="s">
        <v>61</v>
      </c>
      <c r="E175" s="11">
        <v>690</v>
      </c>
      <c r="F175" s="9"/>
    </row>
    <row r="176" spans="1:6" x14ac:dyDescent="0.25">
      <c r="A176" s="10">
        <v>175</v>
      </c>
      <c r="B176" s="52">
        <v>44357</v>
      </c>
      <c r="C176" s="13">
        <v>1</v>
      </c>
      <c r="D176" s="8" t="s">
        <v>124</v>
      </c>
      <c r="E176" s="11">
        <v>130</v>
      </c>
      <c r="F176" s="9"/>
    </row>
    <row r="177" spans="1:6" x14ac:dyDescent="0.25">
      <c r="A177" s="10">
        <v>176</v>
      </c>
      <c r="B177" s="52">
        <v>44357</v>
      </c>
      <c r="C177" s="13">
        <v>2</v>
      </c>
      <c r="D177" s="8" t="s">
        <v>87</v>
      </c>
      <c r="E177" s="11">
        <v>250</v>
      </c>
      <c r="F177" s="9"/>
    </row>
    <row r="178" spans="1:6" x14ac:dyDescent="0.25">
      <c r="A178" s="10">
        <v>177</v>
      </c>
      <c r="B178" s="52">
        <v>44357</v>
      </c>
      <c r="C178" s="13">
        <v>1</v>
      </c>
      <c r="D178" s="8" t="s">
        <v>109</v>
      </c>
      <c r="E178" s="11">
        <v>90</v>
      </c>
      <c r="F178" s="9"/>
    </row>
    <row r="179" spans="1:6" x14ac:dyDescent="0.25">
      <c r="A179" s="10">
        <v>178</v>
      </c>
      <c r="B179" s="52">
        <v>44357</v>
      </c>
      <c r="C179" s="13">
        <v>2</v>
      </c>
      <c r="D179" s="8" t="s">
        <v>103</v>
      </c>
      <c r="E179" s="11">
        <v>260</v>
      </c>
      <c r="F179" s="9"/>
    </row>
    <row r="180" spans="1:6" x14ac:dyDescent="0.25">
      <c r="A180" s="10">
        <v>179</v>
      </c>
      <c r="B180" s="52">
        <v>44357</v>
      </c>
      <c r="C180" s="13">
        <v>4</v>
      </c>
      <c r="D180" s="8" t="s">
        <v>30</v>
      </c>
      <c r="E180" s="11">
        <v>420</v>
      </c>
      <c r="F180" s="9"/>
    </row>
    <row r="181" spans="1:6" x14ac:dyDescent="0.25">
      <c r="A181" s="10">
        <v>180</v>
      </c>
      <c r="B181" s="52">
        <v>44357</v>
      </c>
      <c r="C181" s="13">
        <v>4</v>
      </c>
      <c r="D181" s="8" t="s">
        <v>135</v>
      </c>
      <c r="E181" s="11">
        <v>440</v>
      </c>
      <c r="F181" s="9"/>
    </row>
    <row r="182" spans="1:6" x14ac:dyDescent="0.25">
      <c r="A182" s="10">
        <v>181</v>
      </c>
      <c r="B182" s="52">
        <v>44357</v>
      </c>
      <c r="C182" s="13">
        <v>4</v>
      </c>
      <c r="D182" s="8" t="s">
        <v>17</v>
      </c>
      <c r="E182" s="11">
        <v>500</v>
      </c>
      <c r="F182" s="9"/>
    </row>
    <row r="183" spans="1:6" x14ac:dyDescent="0.25">
      <c r="A183" s="10">
        <v>182</v>
      </c>
      <c r="B183" s="52">
        <v>44357</v>
      </c>
      <c r="C183" s="13">
        <v>2</v>
      </c>
      <c r="D183" s="8" t="s">
        <v>106</v>
      </c>
      <c r="E183" s="11">
        <v>240</v>
      </c>
      <c r="F183" s="9"/>
    </row>
    <row r="184" spans="1:6" x14ac:dyDescent="0.25">
      <c r="A184" s="10">
        <v>183</v>
      </c>
      <c r="B184" s="52">
        <v>44357</v>
      </c>
      <c r="C184" s="13">
        <v>3</v>
      </c>
      <c r="D184" s="8" t="s">
        <v>107</v>
      </c>
      <c r="E184" s="11">
        <v>360</v>
      </c>
      <c r="F184" s="9"/>
    </row>
    <row r="185" spans="1:6" x14ac:dyDescent="0.25">
      <c r="A185" s="10">
        <v>184</v>
      </c>
      <c r="B185" s="52">
        <v>44357</v>
      </c>
      <c r="C185" s="13">
        <v>4</v>
      </c>
      <c r="D185" s="8" t="s">
        <v>45</v>
      </c>
      <c r="E185" s="11">
        <v>600</v>
      </c>
      <c r="F185" s="9"/>
    </row>
    <row r="186" spans="1:6" x14ac:dyDescent="0.25">
      <c r="A186" s="10">
        <v>185</v>
      </c>
      <c r="B186" s="52">
        <v>44357</v>
      </c>
      <c r="C186" s="13">
        <v>3</v>
      </c>
      <c r="D186" s="8" t="s">
        <v>43</v>
      </c>
      <c r="E186" s="11">
        <v>390</v>
      </c>
      <c r="F186" s="9"/>
    </row>
    <row r="187" spans="1:6" x14ac:dyDescent="0.25">
      <c r="A187" s="10">
        <v>186</v>
      </c>
      <c r="B187" s="52">
        <v>44357</v>
      </c>
      <c r="C187" s="13">
        <v>4</v>
      </c>
      <c r="D187" s="8" t="s">
        <v>46</v>
      </c>
      <c r="E187" s="11">
        <v>560</v>
      </c>
      <c r="F187" s="9"/>
    </row>
    <row r="188" spans="1:6" x14ac:dyDescent="0.25">
      <c r="A188" s="10">
        <v>187</v>
      </c>
      <c r="B188" s="52">
        <v>44357</v>
      </c>
      <c r="C188" s="13">
        <v>3</v>
      </c>
      <c r="D188" s="8" t="s">
        <v>24</v>
      </c>
      <c r="E188" s="11">
        <v>360</v>
      </c>
      <c r="F188" s="9"/>
    </row>
    <row r="189" spans="1:6" x14ac:dyDescent="0.25">
      <c r="A189" s="10">
        <v>188</v>
      </c>
      <c r="B189" s="52">
        <v>44357</v>
      </c>
      <c r="C189" s="13">
        <v>1</v>
      </c>
      <c r="D189" s="8" t="s">
        <v>109</v>
      </c>
      <c r="E189" s="11">
        <v>90</v>
      </c>
      <c r="F189" s="9"/>
    </row>
    <row r="190" spans="1:6" x14ac:dyDescent="0.25">
      <c r="A190" s="10">
        <v>189</v>
      </c>
      <c r="B190" s="52">
        <v>44357</v>
      </c>
      <c r="C190" s="13">
        <v>2</v>
      </c>
      <c r="D190" s="8" t="s">
        <v>106</v>
      </c>
      <c r="E190" s="11">
        <v>240</v>
      </c>
      <c r="F190" s="9"/>
    </row>
    <row r="191" spans="1:6" x14ac:dyDescent="0.25">
      <c r="A191" s="10">
        <v>190</v>
      </c>
      <c r="B191" s="52">
        <v>44357</v>
      </c>
      <c r="C191" s="13">
        <v>3</v>
      </c>
      <c r="D191" s="8" t="s">
        <v>47</v>
      </c>
      <c r="E191" s="11">
        <v>450</v>
      </c>
      <c r="F191" s="9"/>
    </row>
    <row r="192" spans="1:6" x14ac:dyDescent="0.25">
      <c r="A192" s="10">
        <v>191</v>
      </c>
      <c r="B192" s="52">
        <v>44357</v>
      </c>
      <c r="C192" s="13">
        <v>1</v>
      </c>
      <c r="D192" s="8" t="s">
        <v>38</v>
      </c>
      <c r="E192" s="11">
        <v>150</v>
      </c>
      <c r="F192" s="9"/>
    </row>
    <row r="193" spans="1:6" x14ac:dyDescent="0.25">
      <c r="A193" s="10">
        <v>192</v>
      </c>
      <c r="B193" s="52">
        <v>44357</v>
      </c>
      <c r="C193" s="13">
        <v>6</v>
      </c>
      <c r="D193" s="8" t="s">
        <v>62</v>
      </c>
      <c r="E193" s="11">
        <v>740</v>
      </c>
      <c r="F193" s="9"/>
    </row>
    <row r="194" spans="1:6" x14ac:dyDescent="0.25">
      <c r="A194" s="10">
        <v>193</v>
      </c>
      <c r="B194" s="52">
        <v>44357</v>
      </c>
      <c r="C194" s="13">
        <v>2</v>
      </c>
      <c r="D194" s="8" t="s">
        <v>112</v>
      </c>
      <c r="E194" s="11">
        <v>220</v>
      </c>
      <c r="F194" s="9"/>
    </row>
    <row r="195" spans="1:6" x14ac:dyDescent="0.25">
      <c r="A195" s="10">
        <v>194</v>
      </c>
      <c r="B195" s="52">
        <v>44357</v>
      </c>
      <c r="C195" s="13">
        <v>4</v>
      </c>
      <c r="D195" s="8" t="s">
        <v>41</v>
      </c>
      <c r="E195" s="11">
        <v>570</v>
      </c>
      <c r="F195" s="9"/>
    </row>
    <row r="196" spans="1:6" x14ac:dyDescent="0.25">
      <c r="A196" s="10">
        <v>195</v>
      </c>
      <c r="B196" s="52">
        <v>44357</v>
      </c>
      <c r="C196" s="13">
        <v>5</v>
      </c>
      <c r="D196" s="8" t="s">
        <v>29</v>
      </c>
      <c r="E196" s="11">
        <v>510</v>
      </c>
      <c r="F196" s="9"/>
    </row>
    <row r="197" spans="1:6" x14ac:dyDescent="0.25">
      <c r="A197" s="10">
        <v>196</v>
      </c>
      <c r="B197" s="52">
        <v>44358</v>
      </c>
      <c r="C197" s="13">
        <v>4</v>
      </c>
      <c r="D197" s="8" t="s">
        <v>92</v>
      </c>
      <c r="E197" s="11">
        <v>490</v>
      </c>
      <c r="F197" s="9"/>
    </row>
    <row r="198" spans="1:6" x14ac:dyDescent="0.25">
      <c r="A198" s="10">
        <v>197</v>
      </c>
      <c r="B198" s="52">
        <v>44358</v>
      </c>
      <c r="C198" s="13">
        <v>2</v>
      </c>
      <c r="D198" s="8" t="s">
        <v>100</v>
      </c>
      <c r="E198" s="11">
        <v>260</v>
      </c>
      <c r="F198" s="9"/>
    </row>
    <row r="199" spans="1:6" x14ac:dyDescent="0.25">
      <c r="A199" s="10">
        <v>198</v>
      </c>
      <c r="B199" s="52">
        <v>44358</v>
      </c>
      <c r="C199" s="13">
        <v>3</v>
      </c>
      <c r="D199" s="8" t="s">
        <v>119</v>
      </c>
      <c r="E199" s="11">
        <v>350</v>
      </c>
      <c r="F199" s="9"/>
    </row>
    <row r="200" spans="1:6" x14ac:dyDescent="0.25">
      <c r="A200" s="10">
        <v>199</v>
      </c>
      <c r="B200" s="52">
        <v>44358</v>
      </c>
      <c r="C200" s="13">
        <v>1</v>
      </c>
      <c r="D200" s="8" t="s">
        <v>99</v>
      </c>
      <c r="E200" s="11">
        <v>130</v>
      </c>
      <c r="F200" s="9"/>
    </row>
    <row r="201" spans="1:6" x14ac:dyDescent="0.25">
      <c r="A201" s="10">
        <v>200</v>
      </c>
      <c r="B201" s="52">
        <v>44358</v>
      </c>
      <c r="C201" s="13">
        <v>5</v>
      </c>
      <c r="D201" s="8" t="s">
        <v>157</v>
      </c>
      <c r="E201" s="11">
        <v>450</v>
      </c>
      <c r="F201" s="9"/>
    </row>
    <row r="202" spans="1:6" x14ac:dyDescent="0.25">
      <c r="A202" s="10">
        <v>201</v>
      </c>
      <c r="B202" s="52">
        <v>44358</v>
      </c>
      <c r="C202" s="13">
        <v>2</v>
      </c>
      <c r="D202" s="8" t="s">
        <v>126</v>
      </c>
      <c r="E202" s="11">
        <v>180</v>
      </c>
      <c r="F202" s="9"/>
    </row>
    <row r="203" spans="1:6" x14ac:dyDescent="0.25">
      <c r="A203" s="10">
        <v>202</v>
      </c>
      <c r="B203" s="52">
        <v>44358</v>
      </c>
      <c r="C203" s="13">
        <v>4</v>
      </c>
      <c r="D203" s="8" t="s">
        <v>31</v>
      </c>
      <c r="E203" s="11">
        <v>460</v>
      </c>
      <c r="F203" s="9"/>
    </row>
    <row r="204" spans="1:6" x14ac:dyDescent="0.25">
      <c r="A204" s="10">
        <v>203</v>
      </c>
      <c r="B204" s="52">
        <v>44358</v>
      </c>
      <c r="C204" s="13">
        <v>6</v>
      </c>
      <c r="D204" s="8" t="s">
        <v>84</v>
      </c>
      <c r="E204" s="11">
        <v>840</v>
      </c>
      <c r="F204" s="9"/>
    </row>
    <row r="205" spans="1:6" x14ac:dyDescent="0.25">
      <c r="A205" s="10">
        <v>204</v>
      </c>
      <c r="B205" s="52">
        <v>44358</v>
      </c>
      <c r="C205" s="13">
        <v>3</v>
      </c>
      <c r="D205" s="8" t="s">
        <v>131</v>
      </c>
      <c r="E205" s="11">
        <v>310</v>
      </c>
      <c r="F205" s="9"/>
    </row>
    <row r="206" spans="1:6" x14ac:dyDescent="0.25">
      <c r="A206" s="10">
        <v>205</v>
      </c>
      <c r="B206" s="52">
        <v>44358</v>
      </c>
      <c r="C206" s="13">
        <v>3</v>
      </c>
      <c r="D206" s="8" t="s">
        <v>42</v>
      </c>
      <c r="E206" s="11">
        <v>420</v>
      </c>
      <c r="F206" s="9"/>
    </row>
    <row r="207" spans="1:6" x14ac:dyDescent="0.25">
      <c r="A207" s="10">
        <v>206</v>
      </c>
      <c r="B207" s="52">
        <v>44358</v>
      </c>
      <c r="C207" s="13">
        <v>5</v>
      </c>
      <c r="D207" s="8" t="s">
        <v>80</v>
      </c>
      <c r="E207" s="11">
        <v>650</v>
      </c>
      <c r="F207" s="9"/>
    </row>
    <row r="208" spans="1:6" x14ac:dyDescent="0.25">
      <c r="A208" s="10">
        <v>207</v>
      </c>
      <c r="B208" s="52">
        <v>44358</v>
      </c>
      <c r="C208" s="13">
        <v>3</v>
      </c>
      <c r="D208" s="8" t="s">
        <v>53</v>
      </c>
      <c r="E208" s="11">
        <v>390</v>
      </c>
      <c r="F208" s="9"/>
    </row>
    <row r="209" spans="1:6" x14ac:dyDescent="0.25">
      <c r="A209" s="10">
        <v>208</v>
      </c>
      <c r="B209" s="52">
        <v>44358</v>
      </c>
      <c r="C209" s="13">
        <v>6</v>
      </c>
      <c r="D209" s="8" t="s">
        <v>155</v>
      </c>
      <c r="E209" s="11">
        <v>620</v>
      </c>
      <c r="F209" s="9"/>
    </row>
    <row r="210" spans="1:6" x14ac:dyDescent="0.25">
      <c r="A210" s="10">
        <v>209</v>
      </c>
      <c r="B210" s="52">
        <v>44358</v>
      </c>
      <c r="C210" s="13">
        <v>4</v>
      </c>
      <c r="D210" s="8" t="s">
        <v>134</v>
      </c>
      <c r="E210" s="11">
        <v>440</v>
      </c>
      <c r="F210" s="9"/>
    </row>
    <row r="211" spans="1:6" x14ac:dyDescent="0.25">
      <c r="A211" s="10">
        <v>210</v>
      </c>
      <c r="B211" s="52">
        <v>44358</v>
      </c>
      <c r="C211" s="13">
        <v>5</v>
      </c>
      <c r="D211" s="8" t="s">
        <v>147</v>
      </c>
      <c r="E211" s="11">
        <v>510</v>
      </c>
      <c r="F211" s="9"/>
    </row>
    <row r="212" spans="1:6" x14ac:dyDescent="0.25">
      <c r="A212" s="10">
        <v>211</v>
      </c>
      <c r="B212" s="52">
        <v>44358</v>
      </c>
      <c r="C212" s="13">
        <v>4</v>
      </c>
      <c r="D212" s="8" t="s">
        <v>45</v>
      </c>
      <c r="E212" s="11">
        <v>600</v>
      </c>
      <c r="F212" s="9"/>
    </row>
    <row r="213" spans="1:6" x14ac:dyDescent="0.25">
      <c r="A213" s="10">
        <v>212</v>
      </c>
      <c r="B213" s="52">
        <v>44358</v>
      </c>
      <c r="C213" s="13">
        <v>3</v>
      </c>
      <c r="D213" s="8" t="s">
        <v>27</v>
      </c>
      <c r="E213" s="11">
        <v>370</v>
      </c>
      <c r="F213" s="9"/>
    </row>
    <row r="214" spans="1:6" x14ac:dyDescent="0.25">
      <c r="A214" s="10">
        <v>213</v>
      </c>
      <c r="B214" s="52">
        <v>44358</v>
      </c>
      <c r="C214" s="13">
        <v>4</v>
      </c>
      <c r="D214" s="8" t="s">
        <v>145</v>
      </c>
      <c r="E214" s="11">
        <v>400</v>
      </c>
      <c r="F214" s="9"/>
    </row>
    <row r="215" spans="1:6" x14ac:dyDescent="0.25">
      <c r="A215" s="10">
        <v>214</v>
      </c>
      <c r="B215" s="52">
        <v>44358</v>
      </c>
      <c r="C215" s="13">
        <v>3</v>
      </c>
      <c r="D215" s="8" t="s">
        <v>43</v>
      </c>
      <c r="E215" s="11">
        <v>390</v>
      </c>
      <c r="F215" s="9"/>
    </row>
    <row r="216" spans="1:6" x14ac:dyDescent="0.25">
      <c r="A216" s="10">
        <v>215</v>
      </c>
      <c r="B216" s="52">
        <v>44358</v>
      </c>
      <c r="C216" s="13">
        <v>3</v>
      </c>
      <c r="D216" s="8" t="s">
        <v>101</v>
      </c>
      <c r="E216" s="11">
        <v>390</v>
      </c>
      <c r="F216" s="9"/>
    </row>
    <row r="217" spans="1:6" x14ac:dyDescent="0.25">
      <c r="A217" s="10">
        <v>216</v>
      </c>
      <c r="B217" s="52">
        <v>44358</v>
      </c>
      <c r="C217" s="13">
        <v>4</v>
      </c>
      <c r="D217" s="8" t="s">
        <v>134</v>
      </c>
      <c r="E217" s="11">
        <v>440</v>
      </c>
      <c r="F217" s="9"/>
    </row>
    <row r="218" spans="1:6" x14ac:dyDescent="0.25">
      <c r="A218" s="10">
        <v>217</v>
      </c>
      <c r="B218" s="52">
        <v>44358</v>
      </c>
      <c r="C218" s="13">
        <v>6</v>
      </c>
      <c r="D218" s="8" t="s">
        <v>63</v>
      </c>
      <c r="E218" s="11">
        <v>720</v>
      </c>
      <c r="F218" s="9"/>
    </row>
    <row r="219" spans="1:6" x14ac:dyDescent="0.25">
      <c r="A219" s="10">
        <v>218</v>
      </c>
      <c r="B219" s="52">
        <v>44358</v>
      </c>
      <c r="C219" s="13">
        <v>3</v>
      </c>
      <c r="D219" s="8" t="s">
        <v>53</v>
      </c>
      <c r="E219" s="11">
        <v>390</v>
      </c>
      <c r="F219" s="9"/>
    </row>
    <row r="220" spans="1:6" x14ac:dyDescent="0.25">
      <c r="A220" s="10">
        <v>219</v>
      </c>
      <c r="B220" s="52">
        <v>44358</v>
      </c>
      <c r="C220" s="13">
        <v>3</v>
      </c>
      <c r="D220" s="8" t="s">
        <v>96</v>
      </c>
      <c r="E220" s="11">
        <v>380</v>
      </c>
      <c r="F220" s="9"/>
    </row>
    <row r="221" spans="1:6" x14ac:dyDescent="0.25">
      <c r="A221" s="10">
        <v>220</v>
      </c>
      <c r="B221" s="52">
        <v>44358</v>
      </c>
      <c r="C221" s="13">
        <v>5</v>
      </c>
      <c r="D221" s="8" t="s">
        <v>64</v>
      </c>
      <c r="E221" s="11">
        <v>630</v>
      </c>
      <c r="F221" s="9"/>
    </row>
    <row r="222" spans="1:6" x14ac:dyDescent="0.25">
      <c r="A222" s="10">
        <v>221</v>
      </c>
      <c r="B222" s="52">
        <v>44358</v>
      </c>
      <c r="C222" s="13">
        <v>6</v>
      </c>
      <c r="D222" s="8" t="s">
        <v>83</v>
      </c>
      <c r="E222" s="11">
        <v>820</v>
      </c>
      <c r="F222" s="9"/>
    </row>
    <row r="223" spans="1:6" x14ac:dyDescent="0.25">
      <c r="A223" s="10">
        <v>222</v>
      </c>
      <c r="B223" s="52">
        <v>44358</v>
      </c>
      <c r="C223" s="13">
        <v>3</v>
      </c>
      <c r="D223" s="8" t="s">
        <v>91</v>
      </c>
      <c r="E223" s="11">
        <v>370</v>
      </c>
      <c r="F223" s="9"/>
    </row>
    <row r="224" spans="1:6" x14ac:dyDescent="0.25">
      <c r="A224" s="10">
        <v>223</v>
      </c>
      <c r="B224" s="52">
        <v>44358</v>
      </c>
      <c r="C224" s="13">
        <v>4</v>
      </c>
      <c r="D224" s="8" t="s">
        <v>116</v>
      </c>
      <c r="E224" s="11">
        <v>460</v>
      </c>
      <c r="F224" s="9"/>
    </row>
    <row r="225" spans="1:6" x14ac:dyDescent="0.25">
      <c r="A225" s="10">
        <v>224</v>
      </c>
      <c r="B225" s="52">
        <v>44358</v>
      </c>
      <c r="C225" s="13">
        <v>3</v>
      </c>
      <c r="D225" s="8" t="s">
        <v>24</v>
      </c>
      <c r="E225" s="11">
        <v>360</v>
      </c>
      <c r="F225" s="9"/>
    </row>
    <row r="226" spans="1:6" x14ac:dyDescent="0.25">
      <c r="A226" s="10">
        <v>225</v>
      </c>
      <c r="B226" s="52">
        <v>44358</v>
      </c>
      <c r="C226" s="13">
        <v>2</v>
      </c>
      <c r="D226" s="8" t="s">
        <v>100</v>
      </c>
      <c r="E226" s="11">
        <v>260</v>
      </c>
      <c r="F226" s="9"/>
    </row>
    <row r="227" spans="1:6" x14ac:dyDescent="0.25">
      <c r="A227" s="10">
        <v>226</v>
      </c>
      <c r="B227" s="52">
        <v>44358</v>
      </c>
      <c r="C227" s="13">
        <v>3</v>
      </c>
      <c r="D227" s="8" t="s">
        <v>24</v>
      </c>
      <c r="E227" s="11">
        <v>360</v>
      </c>
      <c r="F227" s="9"/>
    </row>
    <row r="228" spans="1:6" x14ac:dyDescent="0.25">
      <c r="A228" s="10">
        <v>227</v>
      </c>
      <c r="B228" s="53">
        <v>44358</v>
      </c>
      <c r="C228" s="15">
        <v>4</v>
      </c>
      <c r="D228" s="16" t="s">
        <v>128</v>
      </c>
      <c r="E228" s="11">
        <v>430</v>
      </c>
      <c r="F228" s="9"/>
    </row>
    <row r="229" spans="1:6" x14ac:dyDescent="0.25">
      <c r="A229" s="10">
        <v>228</v>
      </c>
      <c r="B229" s="52">
        <v>44358</v>
      </c>
      <c r="C229" s="13">
        <v>4</v>
      </c>
      <c r="D229" s="8" t="s">
        <v>74</v>
      </c>
      <c r="E229" s="11">
        <v>520</v>
      </c>
      <c r="F229" s="9"/>
    </row>
    <row r="230" spans="1:6" x14ac:dyDescent="0.25">
      <c r="A230" s="10">
        <v>229</v>
      </c>
      <c r="B230" s="52">
        <v>44358</v>
      </c>
      <c r="C230" s="13">
        <v>6</v>
      </c>
      <c r="D230" s="8" t="s">
        <v>141</v>
      </c>
      <c r="E230" s="11">
        <v>750</v>
      </c>
      <c r="F230" s="9"/>
    </row>
    <row r="231" spans="1:6" x14ac:dyDescent="0.25">
      <c r="A231" s="10">
        <v>230</v>
      </c>
      <c r="B231" s="52">
        <v>44359</v>
      </c>
      <c r="C231" s="13">
        <v>4</v>
      </c>
      <c r="D231" s="8" t="s">
        <v>70</v>
      </c>
      <c r="E231" s="11">
        <v>530</v>
      </c>
      <c r="F231" s="9"/>
    </row>
    <row r="232" spans="1:6" x14ac:dyDescent="0.25">
      <c r="A232" s="10">
        <v>231</v>
      </c>
      <c r="B232" s="52">
        <v>44359</v>
      </c>
      <c r="C232" s="13">
        <v>3</v>
      </c>
      <c r="D232" s="8" t="s">
        <v>151</v>
      </c>
      <c r="E232" s="11">
        <v>390</v>
      </c>
      <c r="F232" s="9"/>
    </row>
    <row r="233" spans="1:6" x14ac:dyDescent="0.25">
      <c r="A233" s="10">
        <v>232</v>
      </c>
      <c r="B233" s="52">
        <v>44359</v>
      </c>
      <c r="C233" s="13">
        <v>1</v>
      </c>
      <c r="D233" s="8" t="s">
        <v>109</v>
      </c>
      <c r="E233" s="11">
        <v>90</v>
      </c>
      <c r="F233" s="9"/>
    </row>
    <row r="234" spans="1:6" x14ac:dyDescent="0.25">
      <c r="A234" s="10">
        <v>233</v>
      </c>
      <c r="B234" s="52">
        <v>44359</v>
      </c>
      <c r="C234" s="13">
        <v>2</v>
      </c>
      <c r="D234" s="8" t="s">
        <v>126</v>
      </c>
      <c r="E234" s="11">
        <v>180</v>
      </c>
      <c r="F234" s="9"/>
    </row>
    <row r="235" spans="1:6" x14ac:dyDescent="0.25">
      <c r="A235" s="10">
        <v>234</v>
      </c>
      <c r="B235" s="52">
        <v>44359</v>
      </c>
      <c r="C235" s="13">
        <v>2</v>
      </c>
      <c r="D235" s="8" t="s">
        <v>72</v>
      </c>
      <c r="E235" s="11">
        <v>300</v>
      </c>
      <c r="F235" s="9"/>
    </row>
    <row r="236" spans="1:6" x14ac:dyDescent="0.25">
      <c r="A236" s="10">
        <v>235</v>
      </c>
      <c r="B236" s="52">
        <v>44359</v>
      </c>
      <c r="C236" s="13">
        <v>2</v>
      </c>
      <c r="D236" s="8" t="s">
        <v>23</v>
      </c>
      <c r="E236" s="11">
        <v>240</v>
      </c>
      <c r="F236" s="9"/>
    </row>
    <row r="237" spans="1:6" x14ac:dyDescent="0.25">
      <c r="A237" s="10">
        <v>236</v>
      </c>
      <c r="B237" s="52">
        <v>44359</v>
      </c>
      <c r="C237" s="13">
        <v>3</v>
      </c>
      <c r="D237" s="8" t="s">
        <v>47</v>
      </c>
      <c r="E237" s="11">
        <v>450</v>
      </c>
      <c r="F237" s="9"/>
    </row>
    <row r="238" spans="1:6" x14ac:dyDescent="0.25">
      <c r="A238" s="10">
        <v>237</v>
      </c>
      <c r="B238" s="52">
        <v>44359</v>
      </c>
      <c r="C238" s="13">
        <v>2</v>
      </c>
      <c r="D238" s="8" t="s">
        <v>114</v>
      </c>
      <c r="E238" s="11">
        <v>220</v>
      </c>
      <c r="F238" s="9"/>
    </row>
    <row r="239" spans="1:6" x14ac:dyDescent="0.25">
      <c r="A239" s="10">
        <v>238</v>
      </c>
      <c r="B239" s="52">
        <v>44359</v>
      </c>
      <c r="C239" s="13">
        <v>4</v>
      </c>
      <c r="D239" s="8" t="s">
        <v>145</v>
      </c>
      <c r="E239" s="11">
        <v>400</v>
      </c>
      <c r="F239" s="9"/>
    </row>
    <row r="240" spans="1:6" x14ac:dyDescent="0.25">
      <c r="A240" s="10">
        <v>239</v>
      </c>
      <c r="B240" s="52">
        <v>44359</v>
      </c>
      <c r="C240" s="13">
        <v>2</v>
      </c>
      <c r="D240" s="8" t="s">
        <v>23</v>
      </c>
      <c r="E240" s="11">
        <v>240</v>
      </c>
      <c r="F240" s="9"/>
    </row>
    <row r="241" spans="1:6" x14ac:dyDescent="0.25">
      <c r="A241" s="10">
        <v>240</v>
      </c>
      <c r="B241" s="52">
        <v>44359</v>
      </c>
      <c r="C241" s="13">
        <v>3</v>
      </c>
      <c r="D241" s="8" t="s">
        <v>53</v>
      </c>
      <c r="E241" s="11">
        <v>390</v>
      </c>
      <c r="F241" s="9"/>
    </row>
    <row r="242" spans="1:6" x14ac:dyDescent="0.25">
      <c r="A242" s="10">
        <v>241</v>
      </c>
      <c r="B242" s="52">
        <v>44359</v>
      </c>
      <c r="C242" s="13">
        <v>3</v>
      </c>
      <c r="D242" s="8" t="s">
        <v>96</v>
      </c>
      <c r="E242" s="11">
        <v>380</v>
      </c>
      <c r="F242" s="9"/>
    </row>
    <row r="243" spans="1:6" x14ac:dyDescent="0.25">
      <c r="A243" s="10">
        <v>242</v>
      </c>
      <c r="B243" s="52">
        <v>44359</v>
      </c>
      <c r="C243" s="13">
        <v>6</v>
      </c>
      <c r="D243" s="8" t="s">
        <v>148</v>
      </c>
      <c r="E243" s="11">
        <v>640</v>
      </c>
      <c r="F243" s="9"/>
    </row>
    <row r="244" spans="1:6" x14ac:dyDescent="0.25">
      <c r="A244" s="10">
        <v>243</v>
      </c>
      <c r="B244" s="52">
        <v>44359</v>
      </c>
      <c r="C244" s="13">
        <v>1</v>
      </c>
      <c r="D244" s="8" t="s">
        <v>109</v>
      </c>
      <c r="E244" s="11">
        <v>90</v>
      </c>
      <c r="F244" s="9"/>
    </row>
    <row r="245" spans="1:6" x14ac:dyDescent="0.25">
      <c r="A245" s="10">
        <v>244</v>
      </c>
      <c r="B245" s="52">
        <v>44359</v>
      </c>
      <c r="C245" s="13">
        <v>2</v>
      </c>
      <c r="D245" s="8" t="s">
        <v>72</v>
      </c>
      <c r="E245" s="11">
        <v>300</v>
      </c>
      <c r="F245" s="9"/>
    </row>
    <row r="246" spans="1:6" x14ac:dyDescent="0.25">
      <c r="A246" s="10">
        <v>245</v>
      </c>
      <c r="B246" s="52">
        <v>44359</v>
      </c>
      <c r="C246" s="13">
        <v>4</v>
      </c>
      <c r="D246" s="8" t="s">
        <v>138</v>
      </c>
      <c r="E246" s="11">
        <v>520</v>
      </c>
      <c r="F246" s="9"/>
    </row>
    <row r="247" spans="1:6" x14ac:dyDescent="0.25">
      <c r="A247" s="10">
        <v>246</v>
      </c>
      <c r="B247" s="52">
        <v>44359</v>
      </c>
      <c r="C247" s="13">
        <v>3</v>
      </c>
      <c r="D247" s="8" t="s">
        <v>88</v>
      </c>
      <c r="E247" s="11">
        <v>370</v>
      </c>
      <c r="F247" s="9"/>
    </row>
    <row r="248" spans="1:6" x14ac:dyDescent="0.25">
      <c r="A248" s="10">
        <v>247</v>
      </c>
      <c r="B248" s="52">
        <v>44359</v>
      </c>
      <c r="C248" s="13">
        <v>2</v>
      </c>
      <c r="D248" s="8" t="s">
        <v>110</v>
      </c>
      <c r="E248" s="11">
        <v>210</v>
      </c>
      <c r="F248" s="9"/>
    </row>
    <row r="249" spans="1:6" x14ac:dyDescent="0.25">
      <c r="A249" s="10">
        <v>248</v>
      </c>
      <c r="B249" s="52">
        <v>44359</v>
      </c>
      <c r="C249" s="13">
        <v>5</v>
      </c>
      <c r="D249" s="8" t="s">
        <v>61</v>
      </c>
      <c r="E249" s="11">
        <v>690</v>
      </c>
      <c r="F249" s="9"/>
    </row>
    <row r="250" spans="1:6" x14ac:dyDescent="0.25">
      <c r="A250" s="10">
        <v>249</v>
      </c>
      <c r="B250" s="52">
        <v>44359</v>
      </c>
      <c r="C250" s="13">
        <v>3</v>
      </c>
      <c r="D250" s="8" t="s">
        <v>53</v>
      </c>
      <c r="E250" s="11">
        <v>390</v>
      </c>
      <c r="F250" s="9"/>
    </row>
    <row r="251" spans="1:6" x14ac:dyDescent="0.25">
      <c r="A251" s="10">
        <v>250</v>
      </c>
      <c r="B251" s="52">
        <v>44359</v>
      </c>
      <c r="C251" s="13">
        <v>8</v>
      </c>
      <c r="D251" s="8" t="s">
        <v>19</v>
      </c>
      <c r="E251" s="11">
        <v>980</v>
      </c>
      <c r="F251" s="9"/>
    </row>
    <row r="252" spans="1:6" x14ac:dyDescent="0.25">
      <c r="A252" s="10">
        <v>251</v>
      </c>
      <c r="B252" s="52">
        <v>44359</v>
      </c>
      <c r="C252" s="13">
        <v>4</v>
      </c>
      <c r="D252" s="8" t="s">
        <v>54</v>
      </c>
      <c r="E252" s="11">
        <v>480</v>
      </c>
      <c r="F252" s="9"/>
    </row>
    <row r="253" spans="1:6" x14ac:dyDescent="0.25">
      <c r="A253" s="10">
        <v>252</v>
      </c>
      <c r="B253" s="52">
        <v>44359</v>
      </c>
      <c r="C253" s="13">
        <v>2</v>
      </c>
      <c r="D253" s="8" t="s">
        <v>23</v>
      </c>
      <c r="E253" s="11">
        <v>240</v>
      </c>
      <c r="F253" s="9"/>
    </row>
    <row r="254" spans="1:6" x14ac:dyDescent="0.25">
      <c r="A254" s="10">
        <v>253</v>
      </c>
      <c r="B254" s="52">
        <v>44359</v>
      </c>
      <c r="C254" s="13">
        <v>3</v>
      </c>
      <c r="D254" s="8" t="s">
        <v>50</v>
      </c>
      <c r="E254" s="11">
        <v>410</v>
      </c>
      <c r="F254" s="9"/>
    </row>
    <row r="255" spans="1:6" x14ac:dyDescent="0.25">
      <c r="A255" s="10">
        <v>254</v>
      </c>
      <c r="B255" s="52">
        <v>44359</v>
      </c>
      <c r="C255" s="13">
        <v>3</v>
      </c>
      <c r="D255" s="8" t="s">
        <v>142</v>
      </c>
      <c r="E255" s="11">
        <v>270</v>
      </c>
      <c r="F255" s="9"/>
    </row>
    <row r="256" spans="1:6" x14ac:dyDescent="0.25">
      <c r="A256" s="10">
        <v>255</v>
      </c>
      <c r="B256" s="52">
        <v>44359</v>
      </c>
      <c r="C256" s="13">
        <v>1</v>
      </c>
      <c r="D256" s="8" t="s">
        <v>38</v>
      </c>
      <c r="E256" s="11">
        <v>150</v>
      </c>
      <c r="F256" s="9"/>
    </row>
    <row r="257" spans="1:6" x14ac:dyDescent="0.25">
      <c r="A257" s="10">
        <v>256</v>
      </c>
      <c r="B257" s="52">
        <v>44359</v>
      </c>
      <c r="C257" s="13">
        <v>2</v>
      </c>
      <c r="D257" s="8" t="s">
        <v>23</v>
      </c>
      <c r="E257" s="11">
        <v>240</v>
      </c>
      <c r="F257" s="9"/>
    </row>
    <row r="258" spans="1:6" x14ac:dyDescent="0.25">
      <c r="A258" s="10">
        <v>257</v>
      </c>
      <c r="B258" s="52">
        <v>44359</v>
      </c>
      <c r="C258" s="13">
        <v>2</v>
      </c>
      <c r="D258" s="8" t="s">
        <v>106</v>
      </c>
      <c r="E258" s="11">
        <v>240</v>
      </c>
      <c r="F258" s="9"/>
    </row>
    <row r="259" spans="1:6" x14ac:dyDescent="0.25">
      <c r="A259" s="10">
        <v>258</v>
      </c>
      <c r="B259" s="52">
        <v>44359</v>
      </c>
      <c r="C259" s="13">
        <v>3</v>
      </c>
      <c r="D259" s="8" t="s">
        <v>47</v>
      </c>
      <c r="E259" s="11">
        <v>450</v>
      </c>
      <c r="F259" s="9"/>
    </row>
    <row r="260" spans="1:6" x14ac:dyDescent="0.25">
      <c r="A260" s="10">
        <v>259</v>
      </c>
      <c r="B260" s="52">
        <v>44359</v>
      </c>
      <c r="C260" s="13">
        <v>4</v>
      </c>
      <c r="D260" s="8" t="s">
        <v>30</v>
      </c>
      <c r="E260" s="11">
        <v>420</v>
      </c>
      <c r="F260" s="9"/>
    </row>
    <row r="261" spans="1:6" x14ac:dyDescent="0.25">
      <c r="A261" s="10">
        <v>260</v>
      </c>
      <c r="B261" s="52">
        <v>44359</v>
      </c>
      <c r="C261" s="13">
        <v>4</v>
      </c>
      <c r="D261" s="8" t="s">
        <v>92</v>
      </c>
      <c r="E261" s="11">
        <v>490</v>
      </c>
      <c r="F261" s="9"/>
    </row>
    <row r="262" spans="1:6" x14ac:dyDescent="0.25">
      <c r="A262" s="10">
        <v>261</v>
      </c>
      <c r="B262" s="52">
        <v>44359</v>
      </c>
      <c r="C262" s="13">
        <v>1</v>
      </c>
      <c r="D262" s="8" t="s">
        <v>38</v>
      </c>
      <c r="E262" s="11">
        <v>150</v>
      </c>
      <c r="F262" s="9"/>
    </row>
    <row r="263" spans="1:6" x14ac:dyDescent="0.25">
      <c r="A263" s="10">
        <v>262</v>
      </c>
      <c r="B263" s="52">
        <v>44359</v>
      </c>
      <c r="C263" s="13">
        <v>2</v>
      </c>
      <c r="D263" s="8" t="s">
        <v>72</v>
      </c>
      <c r="E263" s="11">
        <v>300</v>
      </c>
      <c r="F263" s="9"/>
    </row>
    <row r="264" spans="1:6" x14ac:dyDescent="0.25">
      <c r="A264" s="10">
        <v>263</v>
      </c>
      <c r="B264" s="52">
        <v>44359</v>
      </c>
      <c r="C264" s="13">
        <v>3</v>
      </c>
      <c r="D264" s="8" t="s">
        <v>107</v>
      </c>
      <c r="E264" s="11">
        <v>360</v>
      </c>
      <c r="F264" s="9"/>
    </row>
    <row r="265" spans="1:6" x14ac:dyDescent="0.25">
      <c r="A265" s="10">
        <v>264</v>
      </c>
      <c r="B265" s="52">
        <v>44359</v>
      </c>
      <c r="C265" s="13">
        <v>4</v>
      </c>
      <c r="D265" s="8" t="s">
        <v>36</v>
      </c>
      <c r="E265" s="11">
        <v>580</v>
      </c>
      <c r="F265" s="9"/>
    </row>
    <row r="266" spans="1:6" x14ac:dyDescent="0.25">
      <c r="A266" s="10">
        <v>265</v>
      </c>
      <c r="B266" s="52">
        <v>44359</v>
      </c>
      <c r="C266" s="13">
        <v>3</v>
      </c>
      <c r="D266" s="8" t="s">
        <v>96</v>
      </c>
      <c r="E266" s="11">
        <v>380</v>
      </c>
      <c r="F266" s="9"/>
    </row>
    <row r="267" spans="1:6" x14ac:dyDescent="0.25">
      <c r="A267" s="10">
        <v>266</v>
      </c>
      <c r="B267" s="52">
        <v>44359</v>
      </c>
      <c r="C267" s="13">
        <v>5</v>
      </c>
      <c r="D267" s="8" t="s">
        <v>64</v>
      </c>
      <c r="E267" s="11">
        <v>630</v>
      </c>
      <c r="F267" s="9"/>
    </row>
    <row r="268" spans="1:6" x14ac:dyDescent="0.25">
      <c r="A268" s="10">
        <v>267</v>
      </c>
      <c r="B268" s="52">
        <v>44359</v>
      </c>
      <c r="C268" s="13">
        <v>6</v>
      </c>
      <c r="D268" s="8" t="s">
        <v>83</v>
      </c>
      <c r="E268" s="11">
        <v>820</v>
      </c>
      <c r="F268" s="9"/>
    </row>
    <row r="269" spans="1:6" x14ac:dyDescent="0.25">
      <c r="A269" s="10">
        <v>268</v>
      </c>
      <c r="B269" s="52">
        <v>44359</v>
      </c>
      <c r="C269" s="13">
        <v>3</v>
      </c>
      <c r="D269" s="8" t="s">
        <v>91</v>
      </c>
      <c r="E269" s="11">
        <v>370</v>
      </c>
      <c r="F269" s="9"/>
    </row>
    <row r="270" spans="1:6" x14ac:dyDescent="0.25">
      <c r="A270" s="10">
        <v>269</v>
      </c>
      <c r="B270" s="52">
        <v>44359</v>
      </c>
      <c r="C270" s="13">
        <v>4</v>
      </c>
      <c r="D270" s="8" t="s">
        <v>116</v>
      </c>
      <c r="E270" s="11">
        <v>460</v>
      </c>
      <c r="F270" s="9"/>
    </row>
    <row r="271" spans="1:6" x14ac:dyDescent="0.25">
      <c r="A271" s="10">
        <v>270</v>
      </c>
      <c r="B271" s="52">
        <v>44359</v>
      </c>
      <c r="C271" s="13">
        <v>3</v>
      </c>
      <c r="D271" s="8" t="s">
        <v>24</v>
      </c>
      <c r="E271" s="11">
        <v>360</v>
      </c>
      <c r="F271" s="9"/>
    </row>
    <row r="272" spans="1:6" x14ac:dyDescent="0.25">
      <c r="A272" s="10">
        <v>271</v>
      </c>
      <c r="B272" s="52">
        <v>44359</v>
      </c>
      <c r="C272" s="13">
        <v>2</v>
      </c>
      <c r="D272" s="8" t="s">
        <v>100</v>
      </c>
      <c r="E272" s="11">
        <v>260</v>
      </c>
      <c r="F272" s="9"/>
    </row>
    <row r="273" spans="1:6" x14ac:dyDescent="0.25">
      <c r="A273" s="10">
        <v>272</v>
      </c>
      <c r="B273" s="52">
        <v>44359</v>
      </c>
      <c r="C273" s="13">
        <v>3</v>
      </c>
      <c r="D273" s="8" t="s">
        <v>24</v>
      </c>
      <c r="E273" s="11">
        <v>360</v>
      </c>
      <c r="F273" s="9"/>
    </row>
    <row r="274" spans="1:6" x14ac:dyDescent="0.25">
      <c r="A274" s="10">
        <v>273</v>
      </c>
      <c r="B274" s="52">
        <v>44359</v>
      </c>
      <c r="C274" s="13">
        <v>4</v>
      </c>
      <c r="D274" s="8" t="s">
        <v>128</v>
      </c>
      <c r="E274" s="11">
        <v>430</v>
      </c>
      <c r="F274" s="9"/>
    </row>
    <row r="275" spans="1:6" x14ac:dyDescent="0.25">
      <c r="A275" s="10">
        <v>274</v>
      </c>
      <c r="B275" s="52">
        <v>44359</v>
      </c>
      <c r="C275" s="13">
        <v>4</v>
      </c>
      <c r="D275" s="8" t="s">
        <v>74</v>
      </c>
      <c r="E275" s="11">
        <v>520</v>
      </c>
      <c r="F275" s="9"/>
    </row>
    <row r="276" spans="1:6" x14ac:dyDescent="0.25">
      <c r="A276" s="10">
        <v>275</v>
      </c>
      <c r="B276" s="52">
        <v>44359</v>
      </c>
      <c r="C276" s="13">
        <v>6</v>
      </c>
      <c r="D276" s="8" t="s">
        <v>141</v>
      </c>
      <c r="E276" s="11">
        <v>750</v>
      </c>
      <c r="F276" s="9"/>
    </row>
    <row r="277" spans="1:6" x14ac:dyDescent="0.25">
      <c r="A277" s="10">
        <v>276</v>
      </c>
      <c r="B277" s="52">
        <v>44359</v>
      </c>
      <c r="C277" s="13">
        <v>4</v>
      </c>
      <c r="D277" s="8" t="s">
        <v>70</v>
      </c>
      <c r="E277" s="11">
        <v>530</v>
      </c>
      <c r="F277" s="9"/>
    </row>
    <row r="278" spans="1:6" x14ac:dyDescent="0.25">
      <c r="A278" s="10">
        <v>277</v>
      </c>
      <c r="B278" s="52">
        <v>44359</v>
      </c>
      <c r="C278" s="13">
        <v>3</v>
      </c>
      <c r="D278" s="8" t="s">
        <v>151</v>
      </c>
      <c r="E278" s="11">
        <v>390</v>
      </c>
      <c r="F278" s="9"/>
    </row>
    <row r="279" spans="1:6" x14ac:dyDescent="0.25">
      <c r="A279" s="10">
        <v>278</v>
      </c>
      <c r="B279" s="52">
        <v>44359</v>
      </c>
      <c r="C279" s="13">
        <v>1</v>
      </c>
      <c r="D279" s="8" t="s">
        <v>109</v>
      </c>
      <c r="E279" s="11">
        <v>90</v>
      </c>
      <c r="F279" s="9"/>
    </row>
    <row r="280" spans="1:6" x14ac:dyDescent="0.25">
      <c r="A280" s="10">
        <v>279</v>
      </c>
      <c r="B280" s="52">
        <v>44359</v>
      </c>
      <c r="C280" s="13">
        <v>2</v>
      </c>
      <c r="D280" s="8" t="s">
        <v>126</v>
      </c>
      <c r="E280" s="11">
        <v>180</v>
      </c>
      <c r="F280" s="9"/>
    </row>
    <row r="281" spans="1:6" x14ac:dyDescent="0.25">
      <c r="A281" s="10">
        <v>280</v>
      </c>
      <c r="B281" s="52">
        <v>44359</v>
      </c>
      <c r="C281" s="13">
        <v>2</v>
      </c>
      <c r="D281" s="8" t="s">
        <v>72</v>
      </c>
      <c r="E281" s="11">
        <v>300</v>
      </c>
      <c r="F281" s="9"/>
    </row>
    <row r="282" spans="1:6" x14ac:dyDescent="0.25">
      <c r="A282" s="10">
        <v>281</v>
      </c>
      <c r="B282" s="52">
        <v>44359</v>
      </c>
      <c r="C282" s="13">
        <v>2</v>
      </c>
      <c r="D282" s="8" t="s">
        <v>23</v>
      </c>
      <c r="E282" s="11">
        <v>240</v>
      </c>
      <c r="F282" s="9"/>
    </row>
    <row r="283" spans="1:6" x14ac:dyDescent="0.25">
      <c r="A283" s="10">
        <v>282</v>
      </c>
      <c r="B283" s="52">
        <v>44359</v>
      </c>
      <c r="C283" s="13">
        <v>2</v>
      </c>
      <c r="D283" s="8" t="s">
        <v>106</v>
      </c>
      <c r="E283" s="11">
        <v>240</v>
      </c>
      <c r="F283" s="9"/>
    </row>
    <row r="284" spans="1:6" x14ac:dyDescent="0.25">
      <c r="A284" s="10">
        <v>283</v>
      </c>
      <c r="B284" s="52">
        <v>44360</v>
      </c>
      <c r="C284" s="13">
        <v>3</v>
      </c>
      <c r="D284" s="8" t="s">
        <v>142</v>
      </c>
      <c r="E284" s="11">
        <v>270</v>
      </c>
      <c r="F284" s="9"/>
    </row>
    <row r="285" spans="1:6" x14ac:dyDescent="0.25">
      <c r="A285" s="10">
        <v>284</v>
      </c>
      <c r="B285" s="52">
        <v>44360</v>
      </c>
      <c r="C285" s="13">
        <v>4</v>
      </c>
      <c r="D285" s="8" t="s">
        <v>54</v>
      </c>
      <c r="E285" s="11">
        <v>480</v>
      </c>
      <c r="F285" s="9"/>
    </row>
    <row r="286" spans="1:6" x14ac:dyDescent="0.25">
      <c r="A286" s="10">
        <v>285</v>
      </c>
      <c r="B286" s="52">
        <v>44360</v>
      </c>
      <c r="C286" s="13">
        <v>4</v>
      </c>
      <c r="D286" s="8" t="s">
        <v>152</v>
      </c>
      <c r="E286" s="11">
        <v>360</v>
      </c>
      <c r="F286" s="9"/>
    </row>
    <row r="287" spans="1:6" x14ac:dyDescent="0.25">
      <c r="A287" s="10">
        <v>286</v>
      </c>
      <c r="B287" s="52">
        <v>44360</v>
      </c>
      <c r="C287" s="13">
        <v>2</v>
      </c>
      <c r="D287" s="8" t="s">
        <v>52</v>
      </c>
      <c r="E287" s="11">
        <v>280</v>
      </c>
      <c r="F287" s="9"/>
    </row>
    <row r="288" spans="1:6" x14ac:dyDescent="0.25">
      <c r="A288" s="10">
        <v>287</v>
      </c>
      <c r="B288" s="52">
        <v>44360</v>
      </c>
      <c r="C288" s="13">
        <v>2</v>
      </c>
      <c r="D288" s="8" t="s">
        <v>23</v>
      </c>
      <c r="E288" s="11">
        <v>240</v>
      </c>
      <c r="F288" s="9"/>
    </row>
    <row r="289" spans="1:6" x14ac:dyDescent="0.25">
      <c r="A289" s="10">
        <v>288</v>
      </c>
      <c r="B289" s="52">
        <v>44360</v>
      </c>
      <c r="C289" s="13">
        <v>1</v>
      </c>
      <c r="D289" s="8" t="s">
        <v>99</v>
      </c>
      <c r="E289" s="11">
        <v>130</v>
      </c>
      <c r="F289" s="9"/>
    </row>
    <row r="290" spans="1:6" x14ac:dyDescent="0.25">
      <c r="A290" s="10">
        <v>289</v>
      </c>
      <c r="B290" s="52">
        <v>44360</v>
      </c>
      <c r="C290" s="13">
        <v>3</v>
      </c>
      <c r="D290" s="8" t="s">
        <v>123</v>
      </c>
      <c r="E290" s="11">
        <v>390</v>
      </c>
      <c r="F290" s="9"/>
    </row>
    <row r="291" spans="1:6" x14ac:dyDescent="0.25">
      <c r="A291" s="10">
        <v>290</v>
      </c>
      <c r="B291" s="52">
        <v>44360</v>
      </c>
      <c r="C291" s="13">
        <v>2</v>
      </c>
      <c r="D291" s="8" t="s">
        <v>110</v>
      </c>
      <c r="E291" s="11">
        <v>210</v>
      </c>
      <c r="F291" s="9"/>
    </row>
    <row r="292" spans="1:6" x14ac:dyDescent="0.25">
      <c r="A292" s="10">
        <v>291</v>
      </c>
      <c r="B292" s="52">
        <v>44360</v>
      </c>
      <c r="C292" s="13">
        <v>2</v>
      </c>
      <c r="D292" s="8" t="s">
        <v>51</v>
      </c>
      <c r="E292" s="11">
        <v>280</v>
      </c>
      <c r="F292" s="9"/>
    </row>
    <row r="293" spans="1:6" x14ac:dyDescent="0.25">
      <c r="A293" s="10">
        <v>292</v>
      </c>
      <c r="B293" s="52">
        <v>44360</v>
      </c>
      <c r="C293" s="13">
        <v>2</v>
      </c>
      <c r="D293" s="8" t="s">
        <v>100</v>
      </c>
      <c r="E293" s="11">
        <v>260</v>
      </c>
      <c r="F293" s="9"/>
    </row>
    <row r="294" spans="1:6" x14ac:dyDescent="0.25">
      <c r="A294" s="10">
        <v>293</v>
      </c>
      <c r="B294" s="52">
        <v>44360</v>
      </c>
      <c r="C294" s="13">
        <v>4</v>
      </c>
      <c r="D294" s="8" t="s">
        <v>54</v>
      </c>
      <c r="E294" s="11">
        <v>480</v>
      </c>
      <c r="F294" s="9"/>
    </row>
    <row r="295" spans="1:6" x14ac:dyDescent="0.25">
      <c r="A295" s="10">
        <v>294</v>
      </c>
      <c r="B295" s="52">
        <v>44360</v>
      </c>
      <c r="C295" s="13">
        <v>2</v>
      </c>
      <c r="D295" s="8" t="s">
        <v>87</v>
      </c>
      <c r="E295" s="11">
        <v>250</v>
      </c>
      <c r="F295" s="9"/>
    </row>
    <row r="296" spans="1:6" x14ac:dyDescent="0.25">
      <c r="A296" s="10">
        <v>295</v>
      </c>
      <c r="B296" s="52">
        <v>44360</v>
      </c>
      <c r="C296" s="13">
        <v>6</v>
      </c>
      <c r="D296" s="8" t="s">
        <v>158</v>
      </c>
      <c r="E296" s="11">
        <v>570</v>
      </c>
      <c r="F296" s="9"/>
    </row>
    <row r="297" spans="1:6" x14ac:dyDescent="0.25">
      <c r="A297" s="10">
        <v>296</v>
      </c>
      <c r="B297" s="52">
        <v>44360</v>
      </c>
      <c r="C297" s="13">
        <v>1</v>
      </c>
      <c r="D297" s="8" t="s">
        <v>124</v>
      </c>
      <c r="E297" s="11">
        <v>130</v>
      </c>
      <c r="F297" s="9"/>
    </row>
    <row r="298" spans="1:6" x14ac:dyDescent="0.25">
      <c r="A298" s="10">
        <v>297</v>
      </c>
      <c r="B298" s="52">
        <v>44360</v>
      </c>
      <c r="C298" s="13">
        <v>2</v>
      </c>
      <c r="D298" s="8" t="s">
        <v>126</v>
      </c>
      <c r="E298" s="11">
        <v>180</v>
      </c>
      <c r="F298" s="9"/>
    </row>
    <row r="299" spans="1:6" x14ac:dyDescent="0.25">
      <c r="A299" s="10">
        <v>298</v>
      </c>
      <c r="B299" s="52">
        <v>44360</v>
      </c>
      <c r="C299" s="13">
        <v>1</v>
      </c>
      <c r="D299" s="8" t="s">
        <v>38</v>
      </c>
      <c r="E299" s="11">
        <v>150</v>
      </c>
      <c r="F299" s="9"/>
    </row>
    <row r="300" spans="1:6" x14ac:dyDescent="0.25">
      <c r="A300" s="10">
        <v>299</v>
      </c>
      <c r="B300" s="52">
        <v>44360</v>
      </c>
      <c r="C300" s="13">
        <v>3</v>
      </c>
      <c r="D300" s="8" t="s">
        <v>25</v>
      </c>
      <c r="E300" s="11">
        <v>330</v>
      </c>
      <c r="F300" s="9"/>
    </row>
    <row r="301" spans="1:6" x14ac:dyDescent="0.25">
      <c r="A301" s="10">
        <v>300</v>
      </c>
      <c r="B301" s="52">
        <v>44360</v>
      </c>
      <c r="C301" s="13">
        <v>5</v>
      </c>
      <c r="D301" s="8" t="s">
        <v>85</v>
      </c>
      <c r="E301" s="11">
        <v>630</v>
      </c>
      <c r="F301" s="9"/>
    </row>
    <row r="302" spans="1:6" x14ac:dyDescent="0.25">
      <c r="A302" s="10">
        <v>301</v>
      </c>
      <c r="B302" s="52">
        <v>44360</v>
      </c>
      <c r="C302" s="13">
        <v>4</v>
      </c>
      <c r="D302" s="8" t="s">
        <v>56</v>
      </c>
      <c r="E302" s="11">
        <v>540</v>
      </c>
      <c r="F302" s="9"/>
    </row>
    <row r="303" spans="1:6" x14ac:dyDescent="0.25">
      <c r="A303" s="10">
        <v>302</v>
      </c>
      <c r="B303" s="52">
        <v>44360</v>
      </c>
      <c r="C303" s="13">
        <v>3</v>
      </c>
      <c r="D303" s="8" t="s">
        <v>142</v>
      </c>
      <c r="E303" s="11">
        <v>270</v>
      </c>
      <c r="F303" s="9"/>
    </row>
    <row r="304" spans="1:6" x14ac:dyDescent="0.25">
      <c r="A304" s="10">
        <v>303</v>
      </c>
      <c r="B304" s="52">
        <v>44360</v>
      </c>
      <c r="C304" s="13">
        <v>7</v>
      </c>
      <c r="D304" s="8" t="s">
        <v>159</v>
      </c>
      <c r="E304" s="11">
        <v>690</v>
      </c>
      <c r="F304" s="9"/>
    </row>
    <row r="305" spans="1:6" x14ac:dyDescent="0.25">
      <c r="A305" s="10">
        <v>304</v>
      </c>
      <c r="B305" s="52">
        <v>44360</v>
      </c>
      <c r="C305" s="13">
        <v>4</v>
      </c>
      <c r="D305" s="8" t="s">
        <v>58</v>
      </c>
      <c r="E305" s="11">
        <v>540</v>
      </c>
      <c r="F305" s="9"/>
    </row>
    <row r="306" spans="1:6" x14ac:dyDescent="0.25">
      <c r="A306" s="10">
        <v>305</v>
      </c>
      <c r="B306" s="52">
        <v>44360</v>
      </c>
      <c r="C306" s="13">
        <v>2</v>
      </c>
      <c r="D306" s="8" t="s">
        <v>126</v>
      </c>
      <c r="E306" s="11">
        <v>180</v>
      </c>
      <c r="F306" s="9"/>
    </row>
    <row r="307" spans="1:6" x14ac:dyDescent="0.25">
      <c r="A307" s="10">
        <v>306</v>
      </c>
      <c r="B307" s="52">
        <v>44360</v>
      </c>
      <c r="C307" s="13">
        <v>3</v>
      </c>
      <c r="D307" s="8" t="s">
        <v>104</v>
      </c>
      <c r="E307" s="11">
        <v>390</v>
      </c>
      <c r="F307" s="9"/>
    </row>
    <row r="308" spans="1:6" x14ac:dyDescent="0.25">
      <c r="A308" s="10">
        <v>307</v>
      </c>
      <c r="B308" s="52">
        <v>44360</v>
      </c>
      <c r="C308" s="13">
        <v>4</v>
      </c>
      <c r="D308" s="8" t="s">
        <v>73</v>
      </c>
      <c r="E308" s="11">
        <v>510</v>
      </c>
      <c r="F308" s="9"/>
    </row>
    <row r="309" spans="1:6" x14ac:dyDescent="0.25">
      <c r="A309" s="10">
        <v>308</v>
      </c>
      <c r="B309" s="52">
        <v>44360</v>
      </c>
      <c r="C309" s="13">
        <v>2</v>
      </c>
      <c r="D309" s="8" t="s">
        <v>112</v>
      </c>
      <c r="E309" s="11">
        <v>220</v>
      </c>
      <c r="F309" s="9"/>
    </row>
    <row r="310" spans="1:6" x14ac:dyDescent="0.25">
      <c r="A310" s="10">
        <v>309</v>
      </c>
      <c r="B310" s="52">
        <v>44360</v>
      </c>
      <c r="C310" s="13">
        <v>3</v>
      </c>
      <c r="D310" s="8" t="s">
        <v>43</v>
      </c>
      <c r="E310" s="11">
        <v>390</v>
      </c>
      <c r="F310" s="9"/>
    </row>
    <row r="311" spans="1:6" x14ac:dyDescent="0.25">
      <c r="A311" s="10">
        <v>310</v>
      </c>
      <c r="B311" s="52">
        <v>44360</v>
      </c>
      <c r="C311" s="13">
        <v>2</v>
      </c>
      <c r="D311" s="8" t="s">
        <v>44</v>
      </c>
      <c r="E311" s="11">
        <v>270</v>
      </c>
      <c r="F311" s="9"/>
    </row>
    <row r="312" spans="1:6" x14ac:dyDescent="0.25">
      <c r="A312" s="10">
        <v>311</v>
      </c>
      <c r="B312" s="52">
        <v>44360</v>
      </c>
      <c r="C312" s="13">
        <v>5</v>
      </c>
      <c r="D312" s="8" t="s">
        <v>61</v>
      </c>
      <c r="E312" s="11">
        <v>690</v>
      </c>
      <c r="F312" s="9"/>
    </row>
    <row r="313" spans="1:6" x14ac:dyDescent="0.25">
      <c r="A313" s="10">
        <v>312</v>
      </c>
      <c r="B313" s="52">
        <v>44360</v>
      </c>
      <c r="C313" s="13">
        <v>1</v>
      </c>
      <c r="D313" s="8" t="s">
        <v>124</v>
      </c>
      <c r="E313" s="11">
        <v>130</v>
      </c>
      <c r="F313" s="9"/>
    </row>
    <row r="314" spans="1:6" x14ac:dyDescent="0.25">
      <c r="A314" s="10">
        <v>313</v>
      </c>
      <c r="B314" s="52">
        <v>44360</v>
      </c>
      <c r="C314" s="13">
        <v>2</v>
      </c>
      <c r="D314" s="8" t="s">
        <v>87</v>
      </c>
      <c r="E314" s="11">
        <v>250</v>
      </c>
      <c r="F314" s="9"/>
    </row>
    <row r="315" spans="1:6" x14ac:dyDescent="0.25">
      <c r="A315" s="10">
        <v>314</v>
      </c>
      <c r="B315" s="52">
        <v>44360</v>
      </c>
      <c r="C315" s="13">
        <v>1</v>
      </c>
      <c r="D315" s="8" t="s">
        <v>109</v>
      </c>
      <c r="E315" s="11">
        <v>90</v>
      </c>
      <c r="F315" s="9"/>
    </row>
    <row r="316" spans="1:6" x14ac:dyDescent="0.25">
      <c r="A316" s="10">
        <v>315</v>
      </c>
      <c r="B316" s="52">
        <v>44360</v>
      </c>
      <c r="C316" s="13">
        <v>2</v>
      </c>
      <c r="D316" s="8" t="s">
        <v>103</v>
      </c>
      <c r="E316" s="11">
        <v>260</v>
      </c>
      <c r="F316" s="9"/>
    </row>
    <row r="317" spans="1:6" x14ac:dyDescent="0.25">
      <c r="A317" s="10">
        <v>316</v>
      </c>
      <c r="B317" s="52">
        <v>44360</v>
      </c>
      <c r="C317" s="13">
        <v>4</v>
      </c>
      <c r="D317" s="8" t="s">
        <v>56</v>
      </c>
      <c r="E317" s="11">
        <v>540</v>
      </c>
      <c r="F317" s="9"/>
    </row>
    <row r="318" spans="1:6" x14ac:dyDescent="0.25">
      <c r="A318" s="10">
        <v>317</v>
      </c>
      <c r="B318" s="52">
        <v>44360</v>
      </c>
      <c r="C318" s="13">
        <v>2</v>
      </c>
      <c r="D318" s="8" t="s">
        <v>112</v>
      </c>
      <c r="E318" s="11">
        <v>220</v>
      </c>
      <c r="F318" s="9"/>
    </row>
    <row r="319" spans="1:6" x14ac:dyDescent="0.25">
      <c r="A319" s="10">
        <v>318</v>
      </c>
      <c r="B319" s="52">
        <v>44360</v>
      </c>
      <c r="C319" s="13">
        <v>3</v>
      </c>
      <c r="D319" s="8" t="s">
        <v>127</v>
      </c>
      <c r="E319" s="11">
        <v>300</v>
      </c>
      <c r="F319" s="9"/>
    </row>
    <row r="320" spans="1:6" x14ac:dyDescent="0.25">
      <c r="A320" s="10">
        <v>319</v>
      </c>
      <c r="B320" s="52">
        <v>44360</v>
      </c>
      <c r="C320" s="13">
        <v>5</v>
      </c>
      <c r="D320" s="8" t="s">
        <v>65</v>
      </c>
      <c r="E320" s="11">
        <v>570</v>
      </c>
      <c r="F320" s="9"/>
    </row>
    <row r="321" spans="1:6" x14ac:dyDescent="0.25">
      <c r="A321" s="10">
        <v>320</v>
      </c>
      <c r="B321" s="52">
        <v>44360</v>
      </c>
      <c r="C321" s="13">
        <v>3</v>
      </c>
      <c r="D321" s="8" t="s">
        <v>14</v>
      </c>
      <c r="E321" s="11">
        <v>370</v>
      </c>
      <c r="F321" s="9"/>
    </row>
    <row r="322" spans="1:6" x14ac:dyDescent="0.25">
      <c r="A322" s="10">
        <v>321</v>
      </c>
      <c r="B322" s="52">
        <v>44360</v>
      </c>
      <c r="C322" s="13">
        <v>4</v>
      </c>
      <c r="D322" s="8" t="s">
        <v>89</v>
      </c>
      <c r="E322" s="11">
        <v>490</v>
      </c>
      <c r="F322" s="9"/>
    </row>
    <row r="323" spans="1:6" x14ac:dyDescent="0.25">
      <c r="A323" s="10">
        <v>322</v>
      </c>
      <c r="B323" s="52">
        <v>44360</v>
      </c>
      <c r="C323" s="13">
        <v>4</v>
      </c>
      <c r="D323" s="8" t="s">
        <v>146</v>
      </c>
      <c r="E323" s="11">
        <v>400</v>
      </c>
      <c r="F323" s="9"/>
    </row>
    <row r="324" spans="1:6" x14ac:dyDescent="0.25">
      <c r="A324" s="10">
        <v>323</v>
      </c>
      <c r="B324" s="52">
        <v>44360</v>
      </c>
      <c r="C324" s="13">
        <v>2</v>
      </c>
      <c r="D324" s="8" t="s">
        <v>72</v>
      </c>
      <c r="E324" s="11">
        <v>300</v>
      </c>
      <c r="F324" s="9"/>
    </row>
    <row r="325" spans="1:6" x14ac:dyDescent="0.25">
      <c r="A325" s="10">
        <v>324</v>
      </c>
      <c r="B325" s="52">
        <v>44360</v>
      </c>
      <c r="C325" s="13">
        <v>3</v>
      </c>
      <c r="D325" s="8" t="s">
        <v>88</v>
      </c>
      <c r="E325" s="11">
        <v>370</v>
      </c>
      <c r="F325" s="9"/>
    </row>
    <row r="326" spans="1:6" x14ac:dyDescent="0.25">
      <c r="A326" s="10">
        <v>325</v>
      </c>
      <c r="B326" s="52">
        <v>44360</v>
      </c>
      <c r="C326" s="13">
        <v>1</v>
      </c>
      <c r="D326" s="8" t="s">
        <v>38</v>
      </c>
      <c r="E326" s="11">
        <v>150</v>
      </c>
      <c r="F326" s="9"/>
    </row>
    <row r="327" spans="1:6" x14ac:dyDescent="0.25">
      <c r="A327" s="10">
        <v>326</v>
      </c>
      <c r="B327" s="52">
        <v>44360</v>
      </c>
      <c r="C327" s="13">
        <v>3</v>
      </c>
      <c r="D327" s="8" t="s">
        <v>127</v>
      </c>
      <c r="E327" s="11">
        <v>300</v>
      </c>
      <c r="F327" s="9"/>
    </row>
    <row r="328" spans="1:6" x14ac:dyDescent="0.25">
      <c r="A328" s="10">
        <v>327</v>
      </c>
      <c r="B328" s="52">
        <v>44360</v>
      </c>
      <c r="C328" s="13">
        <v>3</v>
      </c>
      <c r="D328" s="8" t="s">
        <v>47</v>
      </c>
      <c r="E328" s="11">
        <v>450</v>
      </c>
      <c r="F328" s="9"/>
    </row>
    <row r="329" spans="1:6" x14ac:dyDescent="0.25">
      <c r="A329" s="10">
        <v>328</v>
      </c>
      <c r="B329" s="52">
        <v>44360</v>
      </c>
      <c r="C329" s="13">
        <v>3</v>
      </c>
      <c r="D329" s="8" t="s">
        <v>43</v>
      </c>
      <c r="E329" s="11">
        <v>390</v>
      </c>
      <c r="F329" s="9"/>
    </row>
    <row r="330" spans="1:6" x14ac:dyDescent="0.25">
      <c r="A330" s="10">
        <v>329</v>
      </c>
      <c r="B330" s="52">
        <v>44360</v>
      </c>
      <c r="C330" s="13">
        <v>4</v>
      </c>
      <c r="D330" s="8" t="s">
        <v>79</v>
      </c>
      <c r="E330" s="11">
        <v>540</v>
      </c>
      <c r="F330" s="9"/>
    </row>
    <row r="331" spans="1:6" x14ac:dyDescent="0.25">
      <c r="A331" s="10">
        <v>330</v>
      </c>
      <c r="B331" s="52">
        <v>44360</v>
      </c>
      <c r="C331" s="13">
        <v>3</v>
      </c>
      <c r="D331" s="8" t="s">
        <v>113</v>
      </c>
      <c r="E331" s="11">
        <v>350</v>
      </c>
      <c r="F331" s="9"/>
    </row>
    <row r="332" spans="1:6" x14ac:dyDescent="0.25">
      <c r="A332" s="10">
        <v>331</v>
      </c>
      <c r="B332" s="52">
        <v>44360</v>
      </c>
      <c r="C332" s="13">
        <v>1</v>
      </c>
      <c r="D332" s="8" t="s">
        <v>109</v>
      </c>
      <c r="E332" s="11">
        <v>90</v>
      </c>
      <c r="F332" s="9"/>
    </row>
    <row r="333" spans="1:6" x14ac:dyDescent="0.25">
      <c r="A333" s="10">
        <v>332</v>
      </c>
      <c r="B333" s="52">
        <v>44360</v>
      </c>
      <c r="C333" s="13">
        <v>2</v>
      </c>
      <c r="D333" s="8" t="s">
        <v>90</v>
      </c>
      <c r="E333" s="11">
        <v>250</v>
      </c>
      <c r="F333" s="9"/>
    </row>
    <row r="334" spans="1:6" x14ac:dyDescent="0.25">
      <c r="A334" s="10">
        <v>333</v>
      </c>
      <c r="B334" s="52">
        <v>44360</v>
      </c>
      <c r="C334" s="13">
        <v>1</v>
      </c>
      <c r="D334" s="8" t="s">
        <v>105</v>
      </c>
      <c r="E334" s="11">
        <v>120</v>
      </c>
      <c r="F334" s="9"/>
    </row>
    <row r="335" spans="1:6" x14ac:dyDescent="0.25">
      <c r="A335" s="10">
        <v>334</v>
      </c>
      <c r="B335" s="52">
        <v>44360</v>
      </c>
      <c r="C335" s="13">
        <v>4</v>
      </c>
      <c r="D335" s="8" t="s">
        <v>54</v>
      </c>
      <c r="E335" s="11">
        <v>480</v>
      </c>
      <c r="F335" s="9"/>
    </row>
    <row r="336" spans="1:6" x14ac:dyDescent="0.25">
      <c r="A336" s="10">
        <v>335</v>
      </c>
      <c r="B336" s="53">
        <v>44360</v>
      </c>
      <c r="C336" s="15">
        <v>4</v>
      </c>
      <c r="D336" s="16" t="s">
        <v>32</v>
      </c>
      <c r="E336" s="11">
        <v>450</v>
      </c>
      <c r="F336" s="9"/>
    </row>
    <row r="337" spans="1:6" x14ac:dyDescent="0.25">
      <c r="A337" s="10">
        <v>336</v>
      </c>
      <c r="B337" s="52">
        <v>44360</v>
      </c>
      <c r="C337" s="13">
        <v>2</v>
      </c>
      <c r="D337" s="8" t="s">
        <v>106</v>
      </c>
      <c r="E337" s="11">
        <v>240</v>
      </c>
      <c r="F337" s="9"/>
    </row>
    <row r="338" spans="1:6" x14ac:dyDescent="0.25">
      <c r="A338" s="10">
        <v>337</v>
      </c>
      <c r="B338" s="53">
        <v>44360</v>
      </c>
      <c r="C338" s="15">
        <v>4</v>
      </c>
      <c r="D338" s="16" t="s">
        <v>32</v>
      </c>
      <c r="E338" s="11">
        <v>450</v>
      </c>
      <c r="F338" s="9"/>
    </row>
    <row r="339" spans="1:6" x14ac:dyDescent="0.25">
      <c r="A339" s="10">
        <v>338</v>
      </c>
      <c r="B339" s="52">
        <v>44364</v>
      </c>
      <c r="C339" s="13">
        <v>5</v>
      </c>
      <c r="D339" s="8" t="s">
        <v>82</v>
      </c>
      <c r="E339" s="11">
        <v>710</v>
      </c>
      <c r="F339" s="9"/>
    </row>
    <row r="340" spans="1:6" x14ac:dyDescent="0.25">
      <c r="A340" s="10">
        <v>339</v>
      </c>
      <c r="B340" s="52">
        <v>44364</v>
      </c>
      <c r="C340" s="13">
        <v>2</v>
      </c>
      <c r="D340" s="8" t="s">
        <v>140</v>
      </c>
      <c r="E340" s="11">
        <v>260</v>
      </c>
      <c r="F340" s="9"/>
    </row>
    <row r="341" spans="1:6" x14ac:dyDescent="0.25">
      <c r="A341" s="10">
        <v>340</v>
      </c>
      <c r="B341" s="52">
        <v>44364</v>
      </c>
      <c r="C341" s="13">
        <v>4</v>
      </c>
      <c r="D341" s="8" t="s">
        <v>94</v>
      </c>
      <c r="E341" s="11">
        <v>500</v>
      </c>
      <c r="F341" s="9"/>
    </row>
    <row r="342" spans="1:6" x14ac:dyDescent="0.25">
      <c r="A342" s="10">
        <v>341</v>
      </c>
      <c r="B342" s="52">
        <v>44364</v>
      </c>
      <c r="C342" s="13">
        <v>3</v>
      </c>
      <c r="D342" s="8" t="s">
        <v>39</v>
      </c>
      <c r="E342" s="11">
        <v>430</v>
      </c>
      <c r="F342" s="9"/>
    </row>
    <row r="343" spans="1:6" x14ac:dyDescent="0.25">
      <c r="A343" s="10">
        <v>342</v>
      </c>
      <c r="B343" s="52">
        <v>44364</v>
      </c>
      <c r="C343" s="13">
        <v>4</v>
      </c>
      <c r="D343" s="8" t="s">
        <v>28</v>
      </c>
      <c r="E343" s="11">
        <v>480</v>
      </c>
      <c r="F343" s="9"/>
    </row>
    <row r="344" spans="1:6" x14ac:dyDescent="0.25">
      <c r="A344" s="10">
        <v>343</v>
      </c>
      <c r="B344" s="52">
        <v>44364</v>
      </c>
      <c r="C344" s="13">
        <v>3</v>
      </c>
      <c r="D344" s="8" t="s">
        <v>47</v>
      </c>
      <c r="E344" s="11">
        <v>450</v>
      </c>
      <c r="F344" s="9"/>
    </row>
    <row r="345" spans="1:6" x14ac:dyDescent="0.25">
      <c r="A345" s="10">
        <v>344</v>
      </c>
      <c r="B345" s="52">
        <v>44364</v>
      </c>
      <c r="C345" s="13">
        <v>5</v>
      </c>
      <c r="D345" s="8" t="s">
        <v>80</v>
      </c>
      <c r="E345" s="11">
        <v>650</v>
      </c>
      <c r="F345" s="9"/>
    </row>
    <row r="346" spans="1:6" x14ac:dyDescent="0.25">
      <c r="A346" s="10">
        <v>345</v>
      </c>
      <c r="B346" s="52">
        <v>44364</v>
      </c>
      <c r="C346" s="13">
        <v>4</v>
      </c>
      <c r="D346" s="8" t="s">
        <v>152</v>
      </c>
      <c r="E346" s="11">
        <v>360</v>
      </c>
      <c r="F346" s="9"/>
    </row>
    <row r="347" spans="1:6" x14ac:dyDescent="0.25">
      <c r="A347" s="10">
        <v>346</v>
      </c>
      <c r="B347" s="52">
        <v>44364</v>
      </c>
      <c r="C347" s="13">
        <v>5</v>
      </c>
      <c r="D347" s="8" t="s">
        <v>139</v>
      </c>
      <c r="E347" s="11">
        <v>650</v>
      </c>
      <c r="F347" s="9"/>
    </row>
    <row r="348" spans="1:6" x14ac:dyDescent="0.25">
      <c r="A348" s="10">
        <v>347</v>
      </c>
      <c r="B348" s="52">
        <v>44364</v>
      </c>
      <c r="C348" s="13">
        <v>4</v>
      </c>
      <c r="D348" s="8" t="s">
        <v>58</v>
      </c>
      <c r="E348" s="11">
        <v>540</v>
      </c>
      <c r="F348" s="9"/>
    </row>
    <row r="349" spans="1:6" x14ac:dyDescent="0.25">
      <c r="A349" s="10">
        <v>348</v>
      </c>
      <c r="B349" s="52">
        <v>44364</v>
      </c>
      <c r="C349" s="13">
        <v>3</v>
      </c>
      <c r="D349" s="8" t="s">
        <v>42</v>
      </c>
      <c r="E349" s="11">
        <v>420</v>
      </c>
      <c r="F349" s="9"/>
    </row>
    <row r="350" spans="1:6" x14ac:dyDescent="0.25">
      <c r="A350" s="10">
        <v>349</v>
      </c>
      <c r="B350" s="52">
        <v>44364</v>
      </c>
      <c r="C350" s="13">
        <v>3</v>
      </c>
      <c r="D350" s="8" t="s">
        <v>107</v>
      </c>
      <c r="E350" s="11">
        <v>360</v>
      </c>
      <c r="F350" s="9"/>
    </row>
    <row r="351" spans="1:6" x14ac:dyDescent="0.25">
      <c r="A351" s="10">
        <v>350</v>
      </c>
      <c r="B351" s="52">
        <v>44364</v>
      </c>
      <c r="C351" s="13">
        <v>1</v>
      </c>
      <c r="D351" s="8" t="s">
        <v>99</v>
      </c>
      <c r="E351" s="11">
        <v>130</v>
      </c>
      <c r="F351" s="9"/>
    </row>
    <row r="352" spans="1:6" x14ac:dyDescent="0.25">
      <c r="A352" s="10">
        <v>351</v>
      </c>
      <c r="B352" s="52">
        <v>44364</v>
      </c>
      <c r="C352" s="13">
        <v>3</v>
      </c>
      <c r="D352" s="8" t="s">
        <v>113</v>
      </c>
      <c r="E352" s="11">
        <v>350</v>
      </c>
      <c r="F352" s="9"/>
    </row>
    <row r="353" spans="1:6" x14ac:dyDescent="0.25">
      <c r="A353" s="10">
        <v>352</v>
      </c>
      <c r="B353" s="52">
        <v>44364</v>
      </c>
      <c r="C353" s="13">
        <v>3</v>
      </c>
      <c r="D353" s="8" t="s">
        <v>47</v>
      </c>
      <c r="E353" s="11">
        <v>450</v>
      </c>
      <c r="F353" s="9"/>
    </row>
    <row r="354" spans="1:6" x14ac:dyDescent="0.25">
      <c r="A354" s="10">
        <v>353</v>
      </c>
      <c r="B354" s="52">
        <v>44364</v>
      </c>
      <c r="C354" s="13">
        <v>3</v>
      </c>
      <c r="D354" s="8" t="s">
        <v>142</v>
      </c>
      <c r="E354" s="11">
        <v>270</v>
      </c>
      <c r="F354" s="9"/>
    </row>
    <row r="355" spans="1:6" x14ac:dyDescent="0.25">
      <c r="A355" s="10">
        <v>354</v>
      </c>
      <c r="B355" s="52">
        <v>44364</v>
      </c>
      <c r="C355" s="13">
        <v>2</v>
      </c>
      <c r="D355" s="8" t="s">
        <v>52</v>
      </c>
      <c r="E355" s="11">
        <v>280</v>
      </c>
      <c r="F355" s="9"/>
    </row>
    <row r="356" spans="1:6" x14ac:dyDescent="0.25">
      <c r="A356" s="10">
        <v>355</v>
      </c>
      <c r="B356" s="52">
        <v>44364</v>
      </c>
      <c r="C356" s="13">
        <v>2</v>
      </c>
      <c r="D356" s="8" t="s">
        <v>23</v>
      </c>
      <c r="E356" s="11">
        <v>240</v>
      </c>
      <c r="F356" s="9"/>
    </row>
    <row r="357" spans="1:6" x14ac:dyDescent="0.25">
      <c r="A357" s="10">
        <v>356</v>
      </c>
      <c r="B357" s="52">
        <v>44364</v>
      </c>
      <c r="C357" s="13">
        <v>1</v>
      </c>
      <c r="D357" s="8" t="s">
        <v>99</v>
      </c>
      <c r="E357" s="11">
        <v>130</v>
      </c>
      <c r="F357" s="9"/>
    </row>
    <row r="358" spans="1:6" x14ac:dyDescent="0.25">
      <c r="A358" s="10">
        <v>357</v>
      </c>
      <c r="B358" s="52">
        <v>44364</v>
      </c>
      <c r="C358" s="13">
        <v>3</v>
      </c>
      <c r="D358" s="8" t="s">
        <v>123</v>
      </c>
      <c r="E358" s="11">
        <v>390</v>
      </c>
      <c r="F358" s="9"/>
    </row>
    <row r="359" spans="1:6" x14ac:dyDescent="0.25">
      <c r="A359" s="10">
        <v>358</v>
      </c>
      <c r="B359" s="52">
        <v>44364</v>
      </c>
      <c r="C359" s="13">
        <v>2</v>
      </c>
      <c r="D359" s="8" t="s">
        <v>110</v>
      </c>
      <c r="E359" s="11">
        <v>210</v>
      </c>
      <c r="F359" s="9"/>
    </row>
    <row r="360" spans="1:6" x14ac:dyDescent="0.25">
      <c r="A360" s="10">
        <v>359</v>
      </c>
      <c r="B360" s="52">
        <v>44364</v>
      </c>
      <c r="C360" s="13">
        <v>2</v>
      </c>
      <c r="D360" s="8" t="s">
        <v>51</v>
      </c>
      <c r="E360" s="11">
        <v>280</v>
      </c>
      <c r="F360" s="9"/>
    </row>
    <row r="361" spans="1:6" x14ac:dyDescent="0.25">
      <c r="A361" s="10">
        <v>360</v>
      </c>
      <c r="B361" s="52">
        <v>44364</v>
      </c>
      <c r="C361" s="13">
        <v>2</v>
      </c>
      <c r="D361" s="8" t="s">
        <v>100</v>
      </c>
      <c r="E361" s="11">
        <v>260</v>
      </c>
      <c r="F361" s="9"/>
    </row>
    <row r="362" spans="1:6" x14ac:dyDescent="0.25">
      <c r="A362" s="10">
        <v>361</v>
      </c>
      <c r="B362" s="52">
        <v>44364</v>
      </c>
      <c r="C362" s="13">
        <v>4</v>
      </c>
      <c r="D362" s="8" t="s">
        <v>54</v>
      </c>
      <c r="E362" s="11">
        <v>480</v>
      </c>
      <c r="F362" s="9"/>
    </row>
    <row r="363" spans="1:6" x14ac:dyDescent="0.25">
      <c r="A363" s="10">
        <v>362</v>
      </c>
      <c r="B363" s="52">
        <v>44364</v>
      </c>
      <c r="C363" s="13">
        <v>2</v>
      </c>
      <c r="D363" s="8" t="s">
        <v>87</v>
      </c>
      <c r="E363" s="11">
        <v>250</v>
      </c>
      <c r="F363" s="9"/>
    </row>
    <row r="364" spans="1:6" x14ac:dyDescent="0.25">
      <c r="A364" s="10">
        <v>363</v>
      </c>
      <c r="B364" s="52">
        <v>44364</v>
      </c>
      <c r="C364" s="13">
        <v>3</v>
      </c>
      <c r="D364" s="8" t="s">
        <v>142</v>
      </c>
      <c r="E364" s="11">
        <v>270</v>
      </c>
      <c r="F364" s="9"/>
    </row>
    <row r="365" spans="1:6" x14ac:dyDescent="0.25">
      <c r="A365" s="10">
        <v>364</v>
      </c>
      <c r="B365" s="52">
        <v>44364</v>
      </c>
      <c r="C365" s="13">
        <v>2</v>
      </c>
      <c r="D365" s="8" t="s">
        <v>100</v>
      </c>
      <c r="E365" s="11">
        <v>260</v>
      </c>
      <c r="F365" s="9"/>
    </row>
    <row r="366" spans="1:6" x14ac:dyDescent="0.25">
      <c r="A366" s="10">
        <v>365</v>
      </c>
      <c r="B366" s="52">
        <v>44364</v>
      </c>
      <c r="C366" s="13">
        <v>5</v>
      </c>
      <c r="D366" s="8" t="s">
        <v>144</v>
      </c>
      <c r="E366" s="11">
        <v>520</v>
      </c>
      <c r="F366" s="9"/>
    </row>
    <row r="367" spans="1:6" x14ac:dyDescent="0.25">
      <c r="A367" s="10">
        <v>366</v>
      </c>
      <c r="B367" s="52">
        <v>44364</v>
      </c>
      <c r="C367" s="13">
        <v>4</v>
      </c>
      <c r="D367" s="8" t="s">
        <v>73</v>
      </c>
      <c r="E367" s="11">
        <v>510</v>
      </c>
      <c r="F367" s="9"/>
    </row>
    <row r="368" spans="1:6" x14ac:dyDescent="0.25">
      <c r="A368" s="10">
        <v>367</v>
      </c>
      <c r="B368" s="52">
        <v>44364</v>
      </c>
      <c r="C368" s="13">
        <v>2</v>
      </c>
      <c r="D368" s="8" t="s">
        <v>106</v>
      </c>
      <c r="E368" s="11">
        <v>240</v>
      </c>
      <c r="F368" s="9"/>
    </row>
    <row r="369" spans="1:6" x14ac:dyDescent="0.25">
      <c r="A369" s="10">
        <v>368</v>
      </c>
      <c r="B369" s="52">
        <v>44365</v>
      </c>
      <c r="C369" s="13">
        <v>4</v>
      </c>
      <c r="D369" s="8" t="s">
        <v>45</v>
      </c>
      <c r="E369" s="11">
        <v>600</v>
      </c>
      <c r="F369" s="9"/>
    </row>
    <row r="370" spans="1:6" x14ac:dyDescent="0.25">
      <c r="A370" s="10">
        <v>369</v>
      </c>
      <c r="B370" s="52">
        <v>44365</v>
      </c>
      <c r="C370" s="13">
        <v>4</v>
      </c>
      <c r="D370" s="8" t="s">
        <v>31</v>
      </c>
      <c r="E370" s="11">
        <v>460</v>
      </c>
      <c r="F370" s="9"/>
    </row>
    <row r="371" spans="1:6" x14ac:dyDescent="0.25">
      <c r="A371" s="10">
        <v>370</v>
      </c>
      <c r="B371" s="52">
        <v>44365</v>
      </c>
      <c r="C371" s="13">
        <v>4</v>
      </c>
      <c r="D371" s="8" t="s">
        <v>145</v>
      </c>
      <c r="E371" s="11">
        <v>400</v>
      </c>
      <c r="F371" s="9"/>
    </row>
    <row r="372" spans="1:6" x14ac:dyDescent="0.25">
      <c r="A372" s="10">
        <v>371</v>
      </c>
      <c r="B372" s="52">
        <v>44365</v>
      </c>
      <c r="C372" s="13">
        <v>5</v>
      </c>
      <c r="D372" s="8" t="s">
        <v>81</v>
      </c>
      <c r="E372" s="11">
        <v>690</v>
      </c>
      <c r="F372" s="9"/>
    </row>
    <row r="373" spans="1:6" x14ac:dyDescent="0.25">
      <c r="A373" s="10">
        <v>372</v>
      </c>
      <c r="B373" s="52">
        <v>44365</v>
      </c>
      <c r="C373" s="13">
        <v>3</v>
      </c>
      <c r="D373" s="8" t="s">
        <v>14</v>
      </c>
      <c r="E373" s="11">
        <v>370</v>
      </c>
      <c r="F373" s="9"/>
    </row>
    <row r="374" spans="1:6" x14ac:dyDescent="0.25">
      <c r="A374" s="10">
        <v>373</v>
      </c>
      <c r="B374" s="52">
        <v>44365</v>
      </c>
      <c r="C374" s="13">
        <v>2</v>
      </c>
      <c r="D374" s="8" t="s">
        <v>126</v>
      </c>
      <c r="E374" s="11">
        <v>180</v>
      </c>
      <c r="F374" s="9"/>
    </row>
    <row r="375" spans="1:6" x14ac:dyDescent="0.25">
      <c r="A375" s="10">
        <v>374</v>
      </c>
      <c r="B375" s="52">
        <v>44365</v>
      </c>
      <c r="C375" s="13">
        <v>3</v>
      </c>
      <c r="D375" s="8" t="s">
        <v>43</v>
      </c>
      <c r="E375" s="11">
        <v>390</v>
      </c>
      <c r="F375" s="9"/>
    </row>
    <row r="376" spans="1:6" x14ac:dyDescent="0.25">
      <c r="A376" s="10">
        <v>375</v>
      </c>
      <c r="B376" s="52">
        <v>44365</v>
      </c>
      <c r="C376" s="13">
        <v>3</v>
      </c>
      <c r="D376" s="8" t="s">
        <v>37</v>
      </c>
      <c r="E376" s="11">
        <v>430</v>
      </c>
      <c r="F376" s="9"/>
    </row>
    <row r="377" spans="1:6" x14ac:dyDescent="0.25">
      <c r="A377" s="10">
        <v>376</v>
      </c>
      <c r="B377" s="52">
        <v>44365</v>
      </c>
      <c r="C377" s="13">
        <v>5</v>
      </c>
      <c r="D377" s="8" t="s">
        <v>81</v>
      </c>
      <c r="E377" s="11">
        <v>690</v>
      </c>
      <c r="F377" s="9"/>
    </row>
    <row r="378" spans="1:6" x14ac:dyDescent="0.25">
      <c r="A378" s="10">
        <v>377</v>
      </c>
      <c r="B378" s="52">
        <v>44365</v>
      </c>
      <c r="C378" s="13">
        <v>4</v>
      </c>
      <c r="D378" s="8" t="s">
        <v>108</v>
      </c>
      <c r="E378" s="11">
        <v>480</v>
      </c>
      <c r="F378" s="9"/>
    </row>
    <row r="379" spans="1:6" x14ac:dyDescent="0.25">
      <c r="A379" s="10">
        <v>378</v>
      </c>
      <c r="B379" s="52">
        <v>44365</v>
      </c>
      <c r="C379" s="13">
        <v>4</v>
      </c>
      <c r="D379" s="8" t="s">
        <v>135</v>
      </c>
      <c r="E379" s="11">
        <v>440</v>
      </c>
      <c r="F379" s="9"/>
    </row>
    <row r="380" spans="1:6" x14ac:dyDescent="0.25">
      <c r="A380" s="10">
        <v>379</v>
      </c>
      <c r="B380" s="52">
        <v>44365</v>
      </c>
      <c r="C380" s="13">
        <v>3</v>
      </c>
      <c r="D380" s="8" t="s">
        <v>47</v>
      </c>
      <c r="E380" s="11">
        <v>450</v>
      </c>
      <c r="F380" s="9"/>
    </row>
    <row r="381" spans="1:6" x14ac:dyDescent="0.25">
      <c r="A381" s="10">
        <v>380</v>
      </c>
      <c r="B381" s="52">
        <v>44365</v>
      </c>
      <c r="C381" s="13">
        <v>3</v>
      </c>
      <c r="D381" s="8" t="s">
        <v>142</v>
      </c>
      <c r="E381" s="11">
        <v>270</v>
      </c>
      <c r="F381" s="9"/>
    </row>
    <row r="382" spans="1:6" x14ac:dyDescent="0.25">
      <c r="A382" s="10">
        <v>381</v>
      </c>
      <c r="B382" s="52">
        <v>44365</v>
      </c>
      <c r="C382" s="13">
        <v>4</v>
      </c>
      <c r="D382" s="8" t="s">
        <v>54</v>
      </c>
      <c r="E382" s="11">
        <v>480</v>
      </c>
      <c r="F382" s="9"/>
    </row>
    <row r="383" spans="1:6" x14ac:dyDescent="0.25">
      <c r="A383" s="10">
        <v>382</v>
      </c>
      <c r="B383" s="52">
        <v>44365</v>
      </c>
      <c r="C383" s="13">
        <v>5</v>
      </c>
      <c r="D383" s="8" t="s">
        <v>147</v>
      </c>
      <c r="E383" s="11">
        <v>510</v>
      </c>
      <c r="F383" s="9"/>
    </row>
    <row r="384" spans="1:6" x14ac:dyDescent="0.25">
      <c r="A384" s="10">
        <v>383</v>
      </c>
      <c r="B384" s="52">
        <v>44365</v>
      </c>
      <c r="C384" s="13">
        <v>2</v>
      </c>
      <c r="D384" s="8" t="s">
        <v>140</v>
      </c>
      <c r="E384" s="11">
        <v>260</v>
      </c>
      <c r="F384" s="9"/>
    </row>
    <row r="385" spans="1:6" x14ac:dyDescent="0.25">
      <c r="A385" s="10">
        <v>384</v>
      </c>
      <c r="B385" s="52">
        <v>44365</v>
      </c>
      <c r="C385" s="13">
        <v>3</v>
      </c>
      <c r="D385" s="8" t="s">
        <v>101</v>
      </c>
      <c r="E385" s="11">
        <v>390</v>
      </c>
      <c r="F385" s="9"/>
    </row>
    <row r="386" spans="1:6" x14ac:dyDescent="0.25">
      <c r="A386" s="10">
        <v>385</v>
      </c>
      <c r="B386" s="52">
        <v>44365</v>
      </c>
      <c r="C386" s="13">
        <v>1</v>
      </c>
      <c r="D386" s="8" t="s">
        <v>109</v>
      </c>
      <c r="E386" s="11">
        <v>90</v>
      </c>
      <c r="F386" s="9"/>
    </row>
    <row r="387" spans="1:6" x14ac:dyDescent="0.25">
      <c r="A387" s="10">
        <v>386</v>
      </c>
      <c r="B387" s="52">
        <v>44365</v>
      </c>
      <c r="C387" s="13">
        <v>2</v>
      </c>
      <c r="D387" s="8" t="s">
        <v>106</v>
      </c>
      <c r="E387" s="11">
        <v>240</v>
      </c>
      <c r="F387" s="9"/>
    </row>
    <row r="388" spans="1:6" x14ac:dyDescent="0.25">
      <c r="A388" s="10">
        <v>387</v>
      </c>
      <c r="B388" s="52">
        <v>44365</v>
      </c>
      <c r="C388" s="13">
        <v>4</v>
      </c>
      <c r="D388" s="8" t="s">
        <v>145</v>
      </c>
      <c r="E388" s="11">
        <v>400</v>
      </c>
      <c r="F388" s="9"/>
    </row>
    <row r="389" spans="1:6" x14ac:dyDescent="0.25">
      <c r="A389" s="10">
        <v>388</v>
      </c>
      <c r="B389" s="52">
        <v>44365</v>
      </c>
      <c r="C389" s="13">
        <v>3</v>
      </c>
      <c r="D389" s="8" t="s">
        <v>53</v>
      </c>
      <c r="E389" s="11">
        <v>390</v>
      </c>
      <c r="F389" s="9"/>
    </row>
    <row r="390" spans="1:6" x14ac:dyDescent="0.25">
      <c r="A390" s="10">
        <v>389</v>
      </c>
      <c r="B390" s="52">
        <v>44365</v>
      </c>
      <c r="C390" s="13">
        <v>1</v>
      </c>
      <c r="D390" s="8" t="s">
        <v>124</v>
      </c>
      <c r="E390" s="11">
        <v>130</v>
      </c>
      <c r="F390" s="9"/>
    </row>
    <row r="391" spans="1:6" x14ac:dyDescent="0.25">
      <c r="A391" s="10">
        <v>390</v>
      </c>
      <c r="B391" s="52">
        <v>44365</v>
      </c>
      <c r="C391" s="13">
        <v>4</v>
      </c>
      <c r="D391" s="8" t="s">
        <v>94</v>
      </c>
      <c r="E391" s="11">
        <v>500</v>
      </c>
      <c r="F391" s="9"/>
    </row>
    <row r="392" spans="1:6" x14ac:dyDescent="0.25">
      <c r="A392" s="10">
        <v>391</v>
      </c>
      <c r="B392" s="52">
        <v>44365</v>
      </c>
      <c r="C392" s="13">
        <v>3</v>
      </c>
      <c r="D392" s="8" t="s">
        <v>117</v>
      </c>
      <c r="E392" s="11">
        <v>350</v>
      </c>
      <c r="F392" s="9"/>
    </row>
    <row r="393" spans="1:6" x14ac:dyDescent="0.25">
      <c r="A393" s="10">
        <v>392</v>
      </c>
      <c r="B393" s="52">
        <v>44365</v>
      </c>
      <c r="C393" s="13">
        <v>3</v>
      </c>
      <c r="D393" s="8" t="s">
        <v>127</v>
      </c>
      <c r="E393" s="11">
        <v>300</v>
      </c>
      <c r="F393" s="9"/>
    </row>
    <row r="394" spans="1:6" x14ac:dyDescent="0.25">
      <c r="A394" s="10">
        <v>393</v>
      </c>
      <c r="B394" s="52">
        <v>44365</v>
      </c>
      <c r="C394" s="13">
        <v>4</v>
      </c>
      <c r="D394" s="8" t="s">
        <v>22</v>
      </c>
      <c r="E394" s="11">
        <v>520</v>
      </c>
      <c r="F394" s="9"/>
    </row>
    <row r="395" spans="1:6" x14ac:dyDescent="0.25">
      <c r="A395" s="10">
        <v>394</v>
      </c>
      <c r="B395" s="52">
        <v>44365</v>
      </c>
      <c r="C395" s="13">
        <v>3</v>
      </c>
      <c r="D395" s="8" t="s">
        <v>142</v>
      </c>
      <c r="E395" s="11">
        <v>270</v>
      </c>
      <c r="F395" s="9"/>
    </row>
    <row r="396" spans="1:6" x14ac:dyDescent="0.25">
      <c r="A396" s="10">
        <v>395</v>
      </c>
      <c r="B396" s="52">
        <v>44365</v>
      </c>
      <c r="C396" s="13">
        <v>2</v>
      </c>
      <c r="D396" s="8" t="s">
        <v>106</v>
      </c>
      <c r="E396" s="11">
        <v>240</v>
      </c>
      <c r="F396" s="9"/>
    </row>
    <row r="397" spans="1:6" x14ac:dyDescent="0.25">
      <c r="A397" s="10">
        <v>396</v>
      </c>
      <c r="B397" s="52">
        <v>44365</v>
      </c>
      <c r="C397" s="13">
        <v>3</v>
      </c>
      <c r="D397" s="8" t="s">
        <v>42</v>
      </c>
      <c r="E397" s="11">
        <v>420</v>
      </c>
      <c r="F397" s="9"/>
    </row>
    <row r="398" spans="1:6" x14ac:dyDescent="0.25">
      <c r="A398" s="10">
        <v>397</v>
      </c>
      <c r="B398" s="52">
        <v>44365</v>
      </c>
      <c r="C398" s="13">
        <v>5</v>
      </c>
      <c r="D398" s="8" t="s">
        <v>29</v>
      </c>
      <c r="E398" s="11">
        <v>510</v>
      </c>
      <c r="F398" s="9"/>
    </row>
    <row r="399" spans="1:6" x14ac:dyDescent="0.25">
      <c r="A399" s="10">
        <v>398</v>
      </c>
      <c r="B399" s="52">
        <v>44365</v>
      </c>
      <c r="C399" s="13">
        <v>3</v>
      </c>
      <c r="D399" s="8" t="s">
        <v>119</v>
      </c>
      <c r="E399" s="11">
        <v>350</v>
      </c>
      <c r="F399" s="9"/>
    </row>
    <row r="400" spans="1:6" x14ac:dyDescent="0.25">
      <c r="A400" s="10">
        <v>399</v>
      </c>
      <c r="B400" s="52">
        <v>44365</v>
      </c>
      <c r="C400" s="13">
        <v>4</v>
      </c>
      <c r="D400" s="8" t="s">
        <v>58</v>
      </c>
      <c r="E400" s="11">
        <v>540</v>
      </c>
      <c r="F400" s="9"/>
    </row>
    <row r="401" spans="1:6" x14ac:dyDescent="0.25">
      <c r="A401" s="10">
        <v>400</v>
      </c>
      <c r="B401" s="52">
        <v>44365</v>
      </c>
      <c r="C401" s="13">
        <v>3</v>
      </c>
      <c r="D401" s="8" t="s">
        <v>42</v>
      </c>
      <c r="E401" s="11">
        <v>420</v>
      </c>
      <c r="F401" s="9"/>
    </row>
    <row r="402" spans="1:6" x14ac:dyDescent="0.25">
      <c r="A402" s="10">
        <v>401</v>
      </c>
      <c r="B402" s="52">
        <v>44365</v>
      </c>
      <c r="C402" s="13">
        <v>3</v>
      </c>
      <c r="D402" s="8" t="s">
        <v>107</v>
      </c>
      <c r="E402" s="11">
        <v>360</v>
      </c>
      <c r="F402" s="9"/>
    </row>
    <row r="403" spans="1:6" x14ac:dyDescent="0.25">
      <c r="A403" s="10">
        <v>402</v>
      </c>
      <c r="B403" s="52">
        <v>44365</v>
      </c>
      <c r="C403" s="13">
        <v>3</v>
      </c>
      <c r="D403" s="8" t="s">
        <v>88</v>
      </c>
      <c r="E403" s="11">
        <v>370</v>
      </c>
      <c r="F403" s="9"/>
    </row>
    <row r="404" spans="1:6" x14ac:dyDescent="0.25">
      <c r="A404" s="10">
        <v>403</v>
      </c>
      <c r="B404" s="52">
        <v>44365</v>
      </c>
      <c r="C404" s="13">
        <v>3</v>
      </c>
      <c r="D404" s="8" t="s">
        <v>123</v>
      </c>
      <c r="E404" s="11">
        <v>390</v>
      </c>
      <c r="F404" s="9"/>
    </row>
    <row r="405" spans="1:6" x14ac:dyDescent="0.25">
      <c r="A405" s="10">
        <v>404</v>
      </c>
      <c r="B405" s="52">
        <v>44365</v>
      </c>
      <c r="C405" s="13">
        <v>4</v>
      </c>
      <c r="D405" s="8" t="s">
        <v>45</v>
      </c>
      <c r="E405" s="11">
        <v>600</v>
      </c>
      <c r="F405" s="9"/>
    </row>
    <row r="406" spans="1:6" x14ac:dyDescent="0.25">
      <c r="A406" s="10">
        <v>405</v>
      </c>
      <c r="B406" s="52">
        <v>44365</v>
      </c>
      <c r="C406" s="13">
        <v>4</v>
      </c>
      <c r="D406" s="8" t="s">
        <v>56</v>
      </c>
      <c r="E406" s="11">
        <v>540</v>
      </c>
      <c r="F406" s="9"/>
    </row>
    <row r="407" spans="1:6" x14ac:dyDescent="0.25">
      <c r="A407" s="10">
        <v>406</v>
      </c>
      <c r="B407" s="52">
        <v>44365</v>
      </c>
      <c r="C407" s="13">
        <v>4</v>
      </c>
      <c r="D407" s="8" t="s">
        <v>41</v>
      </c>
      <c r="E407" s="11">
        <v>570</v>
      </c>
      <c r="F407" s="9"/>
    </row>
    <row r="408" spans="1:6" x14ac:dyDescent="0.25">
      <c r="A408" s="10">
        <v>407</v>
      </c>
      <c r="B408" s="52">
        <v>44365</v>
      </c>
      <c r="C408" s="13">
        <v>7</v>
      </c>
      <c r="D408" s="8" t="s">
        <v>159</v>
      </c>
      <c r="E408" s="11">
        <v>690</v>
      </c>
      <c r="F408" s="9"/>
    </row>
    <row r="409" spans="1:6" x14ac:dyDescent="0.25">
      <c r="A409" s="10">
        <v>408</v>
      </c>
      <c r="B409" s="52">
        <v>44365</v>
      </c>
      <c r="C409" s="13">
        <v>3</v>
      </c>
      <c r="D409" s="8" t="s">
        <v>53</v>
      </c>
      <c r="E409" s="11">
        <v>390</v>
      </c>
      <c r="F409" s="9"/>
    </row>
    <row r="410" spans="1:6" x14ac:dyDescent="0.25">
      <c r="A410" s="10">
        <v>409</v>
      </c>
      <c r="B410" s="52">
        <v>44365</v>
      </c>
      <c r="C410" s="13">
        <v>2</v>
      </c>
      <c r="D410" s="8" t="s">
        <v>126</v>
      </c>
      <c r="E410" s="11">
        <v>180</v>
      </c>
      <c r="F410" s="9"/>
    </row>
    <row r="411" spans="1:6" x14ac:dyDescent="0.25">
      <c r="A411" s="10">
        <v>410</v>
      </c>
      <c r="B411" s="52">
        <v>44365</v>
      </c>
      <c r="C411" s="13">
        <v>4</v>
      </c>
      <c r="D411" s="8" t="s">
        <v>138</v>
      </c>
      <c r="E411" s="11">
        <v>520</v>
      </c>
      <c r="F411" s="9"/>
    </row>
    <row r="412" spans="1:6" x14ac:dyDescent="0.25">
      <c r="A412" s="10">
        <v>411</v>
      </c>
      <c r="B412" s="52">
        <v>44365</v>
      </c>
      <c r="C412" s="13">
        <v>3</v>
      </c>
      <c r="D412" s="8" t="s">
        <v>43</v>
      </c>
      <c r="E412" s="11">
        <v>390</v>
      </c>
      <c r="F412" s="9"/>
    </row>
    <row r="413" spans="1:6" x14ac:dyDescent="0.25">
      <c r="A413" s="10">
        <v>412</v>
      </c>
      <c r="B413" s="52">
        <v>44365</v>
      </c>
      <c r="C413" s="13">
        <v>2</v>
      </c>
      <c r="D413" s="8" t="s">
        <v>112</v>
      </c>
      <c r="E413" s="11">
        <v>220</v>
      </c>
      <c r="F413" s="9"/>
    </row>
    <row r="414" spans="1:6" x14ac:dyDescent="0.25">
      <c r="A414" s="10">
        <v>413</v>
      </c>
      <c r="B414" s="52">
        <v>44365</v>
      </c>
      <c r="C414" s="13">
        <v>3</v>
      </c>
      <c r="D414" s="8" t="s">
        <v>43</v>
      </c>
      <c r="E414" s="11">
        <v>390</v>
      </c>
      <c r="F414" s="9"/>
    </row>
    <row r="415" spans="1:6" x14ac:dyDescent="0.25">
      <c r="A415" s="10">
        <v>414</v>
      </c>
      <c r="B415" s="52">
        <v>44365</v>
      </c>
      <c r="C415" s="13">
        <v>2</v>
      </c>
      <c r="D415" s="8" t="s">
        <v>44</v>
      </c>
      <c r="E415" s="11">
        <v>270</v>
      </c>
      <c r="F415" s="9"/>
    </row>
    <row r="416" spans="1:6" x14ac:dyDescent="0.25">
      <c r="A416" s="10">
        <v>415</v>
      </c>
      <c r="B416" s="52">
        <v>44365</v>
      </c>
      <c r="C416" s="13">
        <v>5</v>
      </c>
      <c r="D416" s="8" t="s">
        <v>61</v>
      </c>
      <c r="E416" s="11">
        <v>690</v>
      </c>
      <c r="F416" s="9"/>
    </row>
    <row r="417" spans="1:6" x14ac:dyDescent="0.25">
      <c r="A417" s="10">
        <v>416</v>
      </c>
      <c r="B417" s="52">
        <v>44365</v>
      </c>
      <c r="C417" s="13">
        <v>3</v>
      </c>
      <c r="D417" s="8" t="s">
        <v>115</v>
      </c>
      <c r="E417" s="11">
        <v>330</v>
      </c>
      <c r="F417" s="9"/>
    </row>
    <row r="418" spans="1:6" x14ac:dyDescent="0.25">
      <c r="A418" s="10">
        <v>417</v>
      </c>
      <c r="B418" s="52">
        <v>44365</v>
      </c>
      <c r="C418" s="13">
        <v>2</v>
      </c>
      <c r="D418" s="8" t="s">
        <v>44</v>
      </c>
      <c r="E418" s="11">
        <v>270</v>
      </c>
      <c r="F418" s="9"/>
    </row>
    <row r="419" spans="1:6" x14ac:dyDescent="0.25">
      <c r="A419" s="10">
        <v>418</v>
      </c>
      <c r="B419" s="52">
        <v>44365</v>
      </c>
      <c r="C419" s="13">
        <v>1</v>
      </c>
      <c r="D419" s="8" t="s">
        <v>109</v>
      </c>
      <c r="E419" s="11">
        <v>90</v>
      </c>
      <c r="F419" s="9"/>
    </row>
    <row r="420" spans="1:6" x14ac:dyDescent="0.25">
      <c r="A420" s="10">
        <v>419</v>
      </c>
      <c r="B420" s="52">
        <v>44366</v>
      </c>
      <c r="C420" s="13">
        <v>3</v>
      </c>
      <c r="D420" s="8" t="s">
        <v>47</v>
      </c>
      <c r="E420" s="11">
        <v>450</v>
      </c>
      <c r="F420" s="9"/>
    </row>
    <row r="421" spans="1:6" x14ac:dyDescent="0.25">
      <c r="A421" s="10">
        <v>420</v>
      </c>
      <c r="B421" s="52">
        <v>44366</v>
      </c>
      <c r="C421" s="13">
        <v>3</v>
      </c>
      <c r="D421" s="8" t="s">
        <v>25</v>
      </c>
      <c r="E421" s="11">
        <v>330</v>
      </c>
      <c r="F421" s="9"/>
    </row>
    <row r="422" spans="1:6" x14ac:dyDescent="0.25">
      <c r="A422" s="10">
        <v>421</v>
      </c>
      <c r="B422" s="52">
        <v>44366</v>
      </c>
      <c r="C422" s="13">
        <v>3</v>
      </c>
      <c r="D422" s="8" t="s">
        <v>71</v>
      </c>
      <c r="E422" s="11">
        <v>410</v>
      </c>
      <c r="F422" s="9"/>
    </row>
    <row r="423" spans="1:6" x14ac:dyDescent="0.25">
      <c r="A423" s="10">
        <v>422</v>
      </c>
      <c r="B423" s="52">
        <v>44366</v>
      </c>
      <c r="C423" s="13">
        <v>4</v>
      </c>
      <c r="D423" s="8" t="s">
        <v>17</v>
      </c>
      <c r="E423" s="11">
        <v>500</v>
      </c>
      <c r="F423" s="9"/>
    </row>
    <row r="424" spans="1:6" x14ac:dyDescent="0.25">
      <c r="A424" s="10">
        <v>423</v>
      </c>
      <c r="B424" s="52">
        <v>44366</v>
      </c>
      <c r="C424" s="13">
        <v>1</v>
      </c>
      <c r="D424" s="8" t="s">
        <v>109</v>
      </c>
      <c r="E424" s="11">
        <v>90</v>
      </c>
      <c r="F424" s="9"/>
    </row>
    <row r="425" spans="1:6" x14ac:dyDescent="0.25">
      <c r="A425" s="10">
        <v>424</v>
      </c>
      <c r="B425" s="52">
        <v>44366</v>
      </c>
      <c r="C425" s="13">
        <v>2</v>
      </c>
      <c r="D425" s="8" t="s">
        <v>126</v>
      </c>
      <c r="E425" s="11">
        <v>180</v>
      </c>
      <c r="F425" s="9"/>
    </row>
    <row r="426" spans="1:6" x14ac:dyDescent="0.25">
      <c r="A426" s="10">
        <v>425</v>
      </c>
      <c r="B426" s="53">
        <v>44366</v>
      </c>
      <c r="C426" s="15">
        <v>4</v>
      </c>
      <c r="D426" s="16" t="s">
        <v>32</v>
      </c>
      <c r="E426" s="11">
        <v>450</v>
      </c>
      <c r="F426" s="9"/>
    </row>
    <row r="427" spans="1:6" x14ac:dyDescent="0.25">
      <c r="A427" s="10">
        <v>426</v>
      </c>
      <c r="B427" s="52">
        <v>44366</v>
      </c>
      <c r="C427" s="13">
        <v>4</v>
      </c>
      <c r="D427" s="8" t="s">
        <v>143</v>
      </c>
      <c r="E427" s="11">
        <v>390</v>
      </c>
      <c r="F427" s="9"/>
    </row>
    <row r="428" spans="1:6" x14ac:dyDescent="0.25">
      <c r="A428" s="10">
        <v>427</v>
      </c>
      <c r="B428" s="52">
        <v>44366</v>
      </c>
      <c r="C428" s="13">
        <v>4</v>
      </c>
      <c r="D428" s="8" t="s">
        <v>56</v>
      </c>
      <c r="E428" s="11">
        <v>540</v>
      </c>
      <c r="F428" s="9"/>
    </row>
    <row r="429" spans="1:6" x14ac:dyDescent="0.25">
      <c r="A429" s="10">
        <v>428</v>
      </c>
      <c r="B429" s="52">
        <v>44366</v>
      </c>
      <c r="C429" s="13">
        <v>2</v>
      </c>
      <c r="D429" s="8" t="s">
        <v>51</v>
      </c>
      <c r="E429" s="11">
        <v>280</v>
      </c>
      <c r="F429" s="9"/>
    </row>
    <row r="430" spans="1:6" x14ac:dyDescent="0.25">
      <c r="A430" s="10">
        <v>429</v>
      </c>
      <c r="B430" s="52">
        <v>44366</v>
      </c>
      <c r="C430" s="13">
        <v>3</v>
      </c>
      <c r="D430" s="8" t="s">
        <v>142</v>
      </c>
      <c r="E430" s="11">
        <v>270</v>
      </c>
      <c r="F430" s="9"/>
    </row>
    <row r="431" spans="1:6" x14ac:dyDescent="0.25">
      <c r="A431" s="10">
        <v>430</v>
      </c>
      <c r="B431" s="52">
        <v>44366</v>
      </c>
      <c r="C431" s="13">
        <v>3</v>
      </c>
      <c r="D431" s="8" t="s">
        <v>93</v>
      </c>
      <c r="E431" s="11">
        <v>380</v>
      </c>
      <c r="F431" s="9"/>
    </row>
    <row r="432" spans="1:6" x14ac:dyDescent="0.25">
      <c r="A432" s="10">
        <v>431</v>
      </c>
      <c r="B432" s="52">
        <v>44366</v>
      </c>
      <c r="C432" s="13">
        <v>3</v>
      </c>
      <c r="D432" s="8" t="s">
        <v>43</v>
      </c>
      <c r="E432" s="11">
        <v>390</v>
      </c>
      <c r="F432" s="9"/>
    </row>
    <row r="433" spans="1:6" x14ac:dyDescent="0.25">
      <c r="A433" s="10">
        <v>432</v>
      </c>
      <c r="B433" s="52">
        <v>44366</v>
      </c>
      <c r="C433" s="13">
        <v>5</v>
      </c>
      <c r="D433" s="8" t="s">
        <v>60</v>
      </c>
      <c r="E433" s="11">
        <v>660</v>
      </c>
      <c r="F433" s="9"/>
    </row>
    <row r="434" spans="1:6" x14ac:dyDescent="0.25">
      <c r="A434" s="10">
        <v>433</v>
      </c>
      <c r="B434" s="52">
        <v>44366</v>
      </c>
      <c r="C434" s="13">
        <v>3</v>
      </c>
      <c r="D434" s="8" t="s">
        <v>42</v>
      </c>
      <c r="E434" s="11">
        <v>420</v>
      </c>
      <c r="F434" s="9"/>
    </row>
    <row r="435" spans="1:6" x14ac:dyDescent="0.25">
      <c r="A435" s="10">
        <v>434</v>
      </c>
      <c r="B435" s="52">
        <v>44366</v>
      </c>
      <c r="C435" s="13">
        <v>3</v>
      </c>
      <c r="D435" s="8" t="s">
        <v>119</v>
      </c>
      <c r="E435" s="11">
        <v>350</v>
      </c>
      <c r="F435" s="9"/>
    </row>
    <row r="436" spans="1:6" x14ac:dyDescent="0.25">
      <c r="A436" s="10">
        <v>435</v>
      </c>
      <c r="B436" s="52">
        <v>44366</v>
      </c>
      <c r="C436" s="13">
        <v>2</v>
      </c>
      <c r="D436" s="8" t="s">
        <v>126</v>
      </c>
      <c r="E436" s="11">
        <v>180</v>
      </c>
      <c r="F436" s="9"/>
    </row>
    <row r="437" spans="1:6" x14ac:dyDescent="0.25">
      <c r="A437" s="10">
        <v>436</v>
      </c>
      <c r="B437" s="52">
        <v>44366</v>
      </c>
      <c r="C437" s="13">
        <v>3</v>
      </c>
      <c r="D437" s="8" t="s">
        <v>115</v>
      </c>
      <c r="E437" s="11">
        <v>330</v>
      </c>
      <c r="F437" s="9"/>
    </row>
    <row r="438" spans="1:6" x14ac:dyDescent="0.25">
      <c r="A438" s="10">
        <v>437</v>
      </c>
      <c r="B438" s="52">
        <v>44366</v>
      </c>
      <c r="C438" s="13">
        <v>2</v>
      </c>
      <c r="D438" s="8" t="s">
        <v>106</v>
      </c>
      <c r="E438" s="11">
        <v>240</v>
      </c>
      <c r="F438" s="9"/>
    </row>
    <row r="439" spans="1:6" x14ac:dyDescent="0.25">
      <c r="A439" s="10">
        <v>438</v>
      </c>
      <c r="B439" s="52">
        <v>44366</v>
      </c>
      <c r="C439" s="13">
        <v>3</v>
      </c>
      <c r="D439" s="8" t="s">
        <v>142</v>
      </c>
      <c r="E439" s="11">
        <v>270</v>
      </c>
      <c r="F439" s="9"/>
    </row>
    <row r="440" spans="1:6" x14ac:dyDescent="0.25">
      <c r="A440" s="10">
        <v>439</v>
      </c>
      <c r="B440" s="52">
        <v>44366</v>
      </c>
      <c r="C440" s="13">
        <v>4</v>
      </c>
      <c r="D440" s="8" t="s">
        <v>54</v>
      </c>
      <c r="E440" s="11">
        <v>480</v>
      </c>
      <c r="F440" s="9"/>
    </row>
    <row r="441" spans="1:6" x14ac:dyDescent="0.25">
      <c r="A441" s="10">
        <v>440</v>
      </c>
      <c r="B441" s="52">
        <v>44366</v>
      </c>
      <c r="C441" s="13">
        <v>4</v>
      </c>
      <c r="D441" s="8" t="s">
        <v>152</v>
      </c>
      <c r="E441" s="11">
        <v>360</v>
      </c>
      <c r="F441" s="9"/>
    </row>
    <row r="442" spans="1:6" x14ac:dyDescent="0.25">
      <c r="A442" s="10">
        <v>441</v>
      </c>
      <c r="B442" s="52">
        <v>44366</v>
      </c>
      <c r="C442" s="13">
        <v>2</v>
      </c>
      <c r="D442" s="8" t="s">
        <v>52</v>
      </c>
      <c r="E442" s="11">
        <v>280</v>
      </c>
      <c r="F442" s="9"/>
    </row>
    <row r="443" spans="1:6" x14ac:dyDescent="0.25">
      <c r="A443" s="10">
        <v>442</v>
      </c>
      <c r="B443" s="52">
        <v>44366</v>
      </c>
      <c r="C443" s="13">
        <v>2</v>
      </c>
      <c r="D443" s="8" t="s">
        <v>23</v>
      </c>
      <c r="E443" s="11">
        <v>240</v>
      </c>
      <c r="F443" s="9"/>
    </row>
    <row r="444" spans="1:6" x14ac:dyDescent="0.25">
      <c r="A444" s="10">
        <v>443</v>
      </c>
      <c r="B444" s="52">
        <v>44366</v>
      </c>
      <c r="C444" s="13">
        <v>4</v>
      </c>
      <c r="D444" s="8" t="s">
        <v>49</v>
      </c>
      <c r="E444" s="11">
        <v>560</v>
      </c>
      <c r="F444" s="9"/>
    </row>
    <row r="445" spans="1:6" x14ac:dyDescent="0.25">
      <c r="A445" s="10">
        <v>444</v>
      </c>
      <c r="B445" s="52">
        <v>44366</v>
      </c>
      <c r="C445" s="13">
        <v>2</v>
      </c>
      <c r="D445" s="8" t="s">
        <v>87</v>
      </c>
      <c r="E445" s="11">
        <v>250</v>
      </c>
      <c r="F445" s="9"/>
    </row>
    <row r="446" spans="1:6" x14ac:dyDescent="0.25">
      <c r="A446" s="10">
        <v>445</v>
      </c>
      <c r="B446" s="52">
        <v>44366</v>
      </c>
      <c r="C446" s="13">
        <v>3</v>
      </c>
      <c r="D446" s="8" t="s">
        <v>142</v>
      </c>
      <c r="E446" s="11">
        <v>270</v>
      </c>
      <c r="F446" s="9"/>
    </row>
    <row r="447" spans="1:6" x14ac:dyDescent="0.25">
      <c r="A447" s="10">
        <v>446</v>
      </c>
      <c r="B447" s="52">
        <v>44366</v>
      </c>
      <c r="C447" s="13">
        <v>4</v>
      </c>
      <c r="D447" s="8" t="s">
        <v>55</v>
      </c>
      <c r="E447" s="11">
        <v>560</v>
      </c>
      <c r="F447" s="9"/>
    </row>
    <row r="448" spans="1:6" x14ac:dyDescent="0.25">
      <c r="A448" s="10">
        <v>447</v>
      </c>
      <c r="B448" s="52">
        <v>44366</v>
      </c>
      <c r="C448" s="13">
        <v>2</v>
      </c>
      <c r="D448" s="8" t="s">
        <v>87</v>
      </c>
      <c r="E448" s="11">
        <v>250</v>
      </c>
      <c r="F448" s="9"/>
    </row>
    <row r="449" spans="1:6" x14ac:dyDescent="0.25">
      <c r="A449" s="10">
        <v>448</v>
      </c>
      <c r="B449" s="52">
        <v>44366</v>
      </c>
      <c r="C449" s="13">
        <v>4</v>
      </c>
      <c r="D449" s="8" t="s">
        <v>143</v>
      </c>
      <c r="E449" s="11">
        <v>390</v>
      </c>
      <c r="F449" s="9"/>
    </row>
    <row r="450" spans="1:6" x14ac:dyDescent="0.25">
      <c r="A450" s="10">
        <v>449</v>
      </c>
      <c r="B450" s="52">
        <v>44366</v>
      </c>
      <c r="C450" s="13">
        <v>4</v>
      </c>
      <c r="D450" s="8" t="s">
        <v>56</v>
      </c>
      <c r="E450" s="11">
        <v>540</v>
      </c>
      <c r="F450" s="9"/>
    </row>
    <row r="451" spans="1:6" x14ac:dyDescent="0.25">
      <c r="A451" s="10">
        <v>450</v>
      </c>
      <c r="B451" s="52">
        <v>44366</v>
      </c>
      <c r="C451" s="13">
        <v>6</v>
      </c>
      <c r="D451" s="8" t="s">
        <v>66</v>
      </c>
      <c r="E451" s="11">
        <v>660</v>
      </c>
      <c r="F451" s="9"/>
    </row>
    <row r="452" spans="1:6" x14ac:dyDescent="0.25">
      <c r="A452" s="10">
        <v>451</v>
      </c>
      <c r="B452" s="52">
        <v>44366</v>
      </c>
      <c r="C452" s="13">
        <v>2</v>
      </c>
      <c r="D452" s="8" t="s">
        <v>51</v>
      </c>
      <c r="E452" s="11">
        <v>280</v>
      </c>
      <c r="F452" s="9"/>
    </row>
    <row r="453" spans="1:6" x14ac:dyDescent="0.25">
      <c r="A453" s="10">
        <v>452</v>
      </c>
      <c r="B453" s="52">
        <v>44366</v>
      </c>
      <c r="C453" s="13">
        <v>4</v>
      </c>
      <c r="D453" s="8" t="s">
        <v>22</v>
      </c>
      <c r="E453" s="11">
        <v>520</v>
      </c>
      <c r="F453" s="9"/>
    </row>
    <row r="454" spans="1:6" x14ac:dyDescent="0.25">
      <c r="A454" s="10">
        <v>453</v>
      </c>
      <c r="B454" s="52">
        <v>44366</v>
      </c>
      <c r="C454" s="13">
        <v>1</v>
      </c>
      <c r="D454" s="8" t="s">
        <v>38</v>
      </c>
      <c r="E454" s="11">
        <v>150</v>
      </c>
      <c r="F454" s="9"/>
    </row>
    <row r="455" spans="1:6" x14ac:dyDescent="0.25">
      <c r="A455" s="10">
        <v>454</v>
      </c>
      <c r="B455" s="52">
        <v>44366</v>
      </c>
      <c r="C455" s="13">
        <v>6</v>
      </c>
      <c r="D455" s="8" t="s">
        <v>62</v>
      </c>
      <c r="E455" s="11">
        <v>740</v>
      </c>
      <c r="F455" s="9"/>
    </row>
    <row r="456" spans="1:6" x14ac:dyDescent="0.25">
      <c r="A456" s="10">
        <v>455</v>
      </c>
      <c r="B456" s="52">
        <v>44366</v>
      </c>
      <c r="C456" s="13">
        <v>2</v>
      </c>
      <c r="D456" s="8" t="s">
        <v>112</v>
      </c>
      <c r="E456" s="11">
        <v>220</v>
      </c>
      <c r="F456" s="9"/>
    </row>
    <row r="457" spans="1:6" x14ac:dyDescent="0.25">
      <c r="A457" s="10">
        <v>456</v>
      </c>
      <c r="B457" s="52">
        <v>44366</v>
      </c>
      <c r="C457" s="13">
        <v>4</v>
      </c>
      <c r="D457" s="8" t="s">
        <v>41</v>
      </c>
      <c r="E457" s="11">
        <v>570</v>
      </c>
      <c r="F457" s="9"/>
    </row>
    <row r="458" spans="1:6" x14ac:dyDescent="0.25">
      <c r="A458" s="10">
        <v>457</v>
      </c>
      <c r="B458" s="52">
        <v>44366</v>
      </c>
      <c r="C458" s="13">
        <v>5</v>
      </c>
      <c r="D458" s="8" t="s">
        <v>29</v>
      </c>
      <c r="E458" s="11">
        <v>510</v>
      </c>
      <c r="F458" s="9"/>
    </row>
    <row r="459" spans="1:6" x14ac:dyDescent="0.25">
      <c r="A459" s="10">
        <v>458</v>
      </c>
      <c r="B459" s="52">
        <v>44366</v>
      </c>
      <c r="C459" s="13">
        <v>4</v>
      </c>
      <c r="D459" s="8" t="s">
        <v>92</v>
      </c>
      <c r="E459" s="11">
        <v>490</v>
      </c>
      <c r="F459" s="9"/>
    </row>
    <row r="460" spans="1:6" x14ac:dyDescent="0.25">
      <c r="A460" s="10">
        <v>459</v>
      </c>
      <c r="B460" s="52">
        <v>44366</v>
      </c>
      <c r="C460" s="13">
        <v>2</v>
      </c>
      <c r="D460" s="8" t="s">
        <v>100</v>
      </c>
      <c r="E460" s="11">
        <v>260</v>
      </c>
      <c r="F460" s="9"/>
    </row>
    <row r="461" spans="1:6" x14ac:dyDescent="0.25">
      <c r="A461" s="10">
        <v>460</v>
      </c>
      <c r="B461" s="52">
        <v>44366</v>
      </c>
      <c r="C461" s="13">
        <v>3</v>
      </c>
      <c r="D461" s="8" t="s">
        <v>119</v>
      </c>
      <c r="E461" s="11">
        <v>350</v>
      </c>
      <c r="F461" s="9"/>
    </row>
    <row r="462" spans="1:6" x14ac:dyDescent="0.25">
      <c r="A462" s="10">
        <v>461</v>
      </c>
      <c r="B462" s="52">
        <v>44366</v>
      </c>
      <c r="C462" s="13">
        <v>1</v>
      </c>
      <c r="D462" s="8" t="s">
        <v>99</v>
      </c>
      <c r="E462" s="11">
        <v>130</v>
      </c>
      <c r="F462" s="9"/>
    </row>
    <row r="463" spans="1:6" x14ac:dyDescent="0.25">
      <c r="A463" s="10">
        <v>462</v>
      </c>
      <c r="B463" s="52">
        <v>44366</v>
      </c>
      <c r="C463" s="13">
        <v>5</v>
      </c>
      <c r="D463" s="8" t="s">
        <v>147</v>
      </c>
      <c r="E463" s="11">
        <v>510</v>
      </c>
      <c r="F463" s="9"/>
    </row>
    <row r="464" spans="1:6" x14ac:dyDescent="0.25">
      <c r="A464" s="10">
        <v>463</v>
      </c>
      <c r="B464" s="52">
        <v>44366</v>
      </c>
      <c r="C464" s="13">
        <v>4</v>
      </c>
      <c r="D464" s="8" t="s">
        <v>18</v>
      </c>
      <c r="E464" s="11">
        <v>520</v>
      </c>
      <c r="F464" s="9"/>
    </row>
    <row r="465" spans="1:6" x14ac:dyDescent="0.25">
      <c r="A465" s="10">
        <v>464</v>
      </c>
      <c r="B465" s="52">
        <v>44366</v>
      </c>
      <c r="C465" s="13">
        <v>6</v>
      </c>
      <c r="D465" s="8" t="s">
        <v>40</v>
      </c>
      <c r="E465" s="11">
        <v>880</v>
      </c>
      <c r="F465" s="9"/>
    </row>
    <row r="466" spans="1:6" x14ac:dyDescent="0.25">
      <c r="A466" s="10">
        <v>465</v>
      </c>
      <c r="B466" s="52">
        <v>44366</v>
      </c>
      <c r="C466" s="13">
        <v>6</v>
      </c>
      <c r="D466" s="8" t="s">
        <v>133</v>
      </c>
      <c r="E466" s="11">
        <v>680</v>
      </c>
      <c r="F466" s="9"/>
    </row>
    <row r="467" spans="1:6" x14ac:dyDescent="0.25">
      <c r="A467" s="10">
        <v>466</v>
      </c>
      <c r="B467" s="52">
        <v>44366</v>
      </c>
      <c r="C467" s="13">
        <v>5</v>
      </c>
      <c r="D467" s="8" t="s">
        <v>111</v>
      </c>
      <c r="E467" s="11">
        <v>600</v>
      </c>
      <c r="F467" s="9"/>
    </row>
    <row r="468" spans="1:6" x14ac:dyDescent="0.25">
      <c r="A468" s="10">
        <v>467</v>
      </c>
      <c r="B468" s="52">
        <v>44366</v>
      </c>
      <c r="C468" s="13">
        <v>3</v>
      </c>
      <c r="D468" s="8" t="s">
        <v>47</v>
      </c>
      <c r="E468" s="11">
        <v>450</v>
      </c>
      <c r="F468" s="9"/>
    </row>
    <row r="469" spans="1:6" x14ac:dyDescent="0.25">
      <c r="A469" s="10">
        <v>468</v>
      </c>
      <c r="B469" s="52">
        <v>44366</v>
      </c>
      <c r="C469" s="13">
        <v>5</v>
      </c>
      <c r="D469" s="8" t="s">
        <v>157</v>
      </c>
      <c r="E469" s="11">
        <v>450</v>
      </c>
      <c r="F469" s="9"/>
    </row>
    <row r="470" spans="1:6" x14ac:dyDescent="0.25">
      <c r="A470" s="10">
        <v>469</v>
      </c>
      <c r="B470" s="52">
        <v>44366</v>
      </c>
      <c r="C470" s="13">
        <v>2</v>
      </c>
      <c r="D470" s="8" t="s">
        <v>126</v>
      </c>
      <c r="E470" s="11">
        <v>180</v>
      </c>
      <c r="F470" s="9"/>
    </row>
    <row r="471" spans="1:6" x14ac:dyDescent="0.25">
      <c r="A471" s="10">
        <v>470</v>
      </c>
      <c r="B471" s="52">
        <v>44366</v>
      </c>
      <c r="C471" s="13">
        <v>4</v>
      </c>
      <c r="D471" s="8" t="s">
        <v>97</v>
      </c>
      <c r="E471" s="11">
        <v>500</v>
      </c>
      <c r="F471" s="9"/>
    </row>
    <row r="472" spans="1:6" x14ac:dyDescent="0.25">
      <c r="A472" s="10">
        <v>471</v>
      </c>
      <c r="B472" s="52">
        <v>44366</v>
      </c>
      <c r="C472" s="13">
        <v>4</v>
      </c>
      <c r="D472" s="8" t="s">
        <v>28</v>
      </c>
      <c r="E472" s="11">
        <v>480</v>
      </c>
      <c r="F472" s="9"/>
    </row>
    <row r="473" spans="1:6" x14ac:dyDescent="0.25">
      <c r="A473" s="10">
        <v>472</v>
      </c>
      <c r="B473" s="52">
        <v>44367</v>
      </c>
      <c r="C473" s="13">
        <v>2</v>
      </c>
      <c r="D473" s="8" t="s">
        <v>140</v>
      </c>
      <c r="E473" s="11">
        <v>260</v>
      </c>
      <c r="F473" s="9"/>
    </row>
    <row r="474" spans="1:6" x14ac:dyDescent="0.25">
      <c r="A474" s="10">
        <v>473</v>
      </c>
      <c r="B474" s="52">
        <v>44367</v>
      </c>
      <c r="C474" s="13">
        <v>3</v>
      </c>
      <c r="D474" s="8" t="s">
        <v>93</v>
      </c>
      <c r="E474" s="11">
        <v>380</v>
      </c>
      <c r="F474" s="9"/>
    </row>
    <row r="475" spans="1:6" x14ac:dyDescent="0.25">
      <c r="A475" s="10">
        <v>474</v>
      </c>
      <c r="B475" s="52">
        <v>44367</v>
      </c>
      <c r="C475" s="13">
        <v>3</v>
      </c>
      <c r="D475" s="8" t="s">
        <v>37</v>
      </c>
      <c r="E475" s="11">
        <v>430</v>
      </c>
      <c r="F475" s="9"/>
    </row>
    <row r="476" spans="1:6" x14ac:dyDescent="0.25">
      <c r="A476" s="10">
        <v>475</v>
      </c>
      <c r="B476" s="52">
        <v>44367</v>
      </c>
      <c r="C476" s="13">
        <v>3</v>
      </c>
      <c r="D476" s="8" t="s">
        <v>75</v>
      </c>
      <c r="E476" s="11">
        <v>410</v>
      </c>
      <c r="F476" s="9"/>
    </row>
    <row r="477" spans="1:6" x14ac:dyDescent="0.25">
      <c r="A477" s="10">
        <v>476</v>
      </c>
      <c r="B477" s="52">
        <v>44367</v>
      </c>
      <c r="C477" s="13">
        <v>6</v>
      </c>
      <c r="D477" s="8" t="s">
        <v>154</v>
      </c>
      <c r="E477" s="11">
        <v>600</v>
      </c>
      <c r="F477" s="9"/>
    </row>
    <row r="478" spans="1:6" x14ac:dyDescent="0.25">
      <c r="A478" s="10">
        <v>477</v>
      </c>
      <c r="B478" s="52">
        <v>44367</v>
      </c>
      <c r="C478" s="13">
        <v>4</v>
      </c>
      <c r="D478" s="8" t="s">
        <v>54</v>
      </c>
      <c r="E478" s="11">
        <v>480</v>
      </c>
      <c r="F478" s="9"/>
    </row>
    <row r="479" spans="1:6" x14ac:dyDescent="0.25">
      <c r="A479" s="10">
        <v>478</v>
      </c>
      <c r="B479" s="52">
        <v>44367</v>
      </c>
      <c r="C479" s="13">
        <v>4</v>
      </c>
      <c r="D479" s="8" t="s">
        <v>41</v>
      </c>
      <c r="E479" s="11">
        <v>570</v>
      </c>
      <c r="F479" s="9"/>
    </row>
    <row r="480" spans="1:6" x14ac:dyDescent="0.25">
      <c r="A480" s="10">
        <v>479</v>
      </c>
      <c r="B480" s="52">
        <v>44367</v>
      </c>
      <c r="C480" s="13">
        <v>3</v>
      </c>
      <c r="D480" s="8" t="s">
        <v>43</v>
      </c>
      <c r="E480" s="11">
        <v>390</v>
      </c>
      <c r="F480" s="9"/>
    </row>
    <row r="481" spans="1:6" x14ac:dyDescent="0.25">
      <c r="A481" s="10">
        <v>480</v>
      </c>
      <c r="B481" s="52">
        <v>44367</v>
      </c>
      <c r="C481" s="13">
        <v>4</v>
      </c>
      <c r="D481" s="8" t="s">
        <v>67</v>
      </c>
      <c r="E481" s="11">
        <v>510</v>
      </c>
      <c r="F481" s="9"/>
    </row>
    <row r="482" spans="1:6" x14ac:dyDescent="0.25">
      <c r="A482" s="10">
        <v>481</v>
      </c>
      <c r="B482" s="52">
        <v>44367</v>
      </c>
      <c r="C482" s="13">
        <v>5</v>
      </c>
      <c r="D482" s="8" t="s">
        <v>125</v>
      </c>
      <c r="E482" s="11">
        <v>630</v>
      </c>
      <c r="F482" s="9"/>
    </row>
    <row r="483" spans="1:6" x14ac:dyDescent="0.25">
      <c r="A483" s="10">
        <v>482</v>
      </c>
      <c r="B483" s="52">
        <v>44367</v>
      </c>
      <c r="C483" s="13">
        <v>4</v>
      </c>
      <c r="D483" s="8" t="s">
        <v>58</v>
      </c>
      <c r="E483" s="11">
        <v>540</v>
      </c>
      <c r="F483" s="9"/>
    </row>
    <row r="484" spans="1:6" x14ac:dyDescent="0.25">
      <c r="A484" s="10">
        <v>483</v>
      </c>
      <c r="B484" s="52">
        <v>44367</v>
      </c>
      <c r="C484" s="13">
        <v>2</v>
      </c>
      <c r="D484" s="8" t="s">
        <v>114</v>
      </c>
      <c r="E484" s="11">
        <v>220</v>
      </c>
      <c r="F484" s="9"/>
    </row>
    <row r="485" spans="1:6" x14ac:dyDescent="0.25">
      <c r="A485" s="10">
        <v>484</v>
      </c>
      <c r="B485" s="52">
        <v>44367</v>
      </c>
      <c r="C485" s="13">
        <v>4</v>
      </c>
      <c r="D485" s="8" t="s">
        <v>94</v>
      </c>
      <c r="E485" s="11">
        <v>500</v>
      </c>
      <c r="F485" s="9"/>
    </row>
    <row r="486" spans="1:6" x14ac:dyDescent="0.25">
      <c r="A486" s="10">
        <v>485</v>
      </c>
      <c r="B486" s="52">
        <v>44367</v>
      </c>
      <c r="C486" s="13">
        <v>3</v>
      </c>
      <c r="D486" s="8" t="s">
        <v>47</v>
      </c>
      <c r="E486" s="11">
        <v>450</v>
      </c>
      <c r="F486" s="9"/>
    </row>
    <row r="487" spans="1:6" x14ac:dyDescent="0.25">
      <c r="A487" s="10">
        <v>486</v>
      </c>
      <c r="B487" s="52">
        <v>44367</v>
      </c>
      <c r="C487" s="13">
        <v>5</v>
      </c>
      <c r="D487" s="8" t="s">
        <v>78</v>
      </c>
      <c r="E487" s="11">
        <v>720</v>
      </c>
      <c r="F487" s="9"/>
    </row>
    <row r="488" spans="1:6" x14ac:dyDescent="0.25">
      <c r="A488" s="10">
        <v>487</v>
      </c>
      <c r="B488" s="52">
        <v>44367</v>
      </c>
      <c r="C488" s="13">
        <v>6</v>
      </c>
      <c r="D488" s="8" t="s">
        <v>20</v>
      </c>
      <c r="E488" s="11">
        <v>730</v>
      </c>
      <c r="F488" s="9"/>
    </row>
    <row r="489" spans="1:6" x14ac:dyDescent="0.25">
      <c r="A489" s="10">
        <v>488</v>
      </c>
      <c r="B489" s="52">
        <v>44367</v>
      </c>
      <c r="C489" s="13">
        <v>3</v>
      </c>
      <c r="D489" s="8" t="s">
        <v>142</v>
      </c>
      <c r="E489" s="11">
        <v>270</v>
      </c>
      <c r="F489" s="9"/>
    </row>
    <row r="490" spans="1:6" x14ac:dyDescent="0.25">
      <c r="A490" s="10">
        <v>489</v>
      </c>
      <c r="B490" s="52">
        <v>44367</v>
      </c>
      <c r="C490" s="13">
        <v>1</v>
      </c>
      <c r="D490" s="8" t="s">
        <v>105</v>
      </c>
      <c r="E490" s="11">
        <v>120</v>
      </c>
      <c r="F490" s="9"/>
    </row>
    <row r="491" spans="1:6" x14ac:dyDescent="0.25">
      <c r="A491" s="10">
        <v>490</v>
      </c>
      <c r="B491" s="52">
        <v>44367</v>
      </c>
      <c r="C491" s="13">
        <v>4</v>
      </c>
      <c r="D491" s="8" t="s">
        <v>46</v>
      </c>
      <c r="E491" s="11">
        <v>560</v>
      </c>
      <c r="F491" s="9"/>
    </row>
    <row r="492" spans="1:6" x14ac:dyDescent="0.25">
      <c r="A492" s="10">
        <v>491</v>
      </c>
      <c r="B492" s="52">
        <v>44367</v>
      </c>
      <c r="C492" s="13">
        <v>2</v>
      </c>
      <c r="D492" s="8" t="s">
        <v>126</v>
      </c>
      <c r="E492" s="11">
        <v>180</v>
      </c>
      <c r="F492" s="9"/>
    </row>
    <row r="493" spans="1:6" x14ac:dyDescent="0.25">
      <c r="A493" s="10">
        <v>492</v>
      </c>
      <c r="B493" s="52">
        <v>44367</v>
      </c>
      <c r="C493" s="13">
        <v>3</v>
      </c>
      <c r="D493" s="8" t="s">
        <v>93</v>
      </c>
      <c r="E493" s="11">
        <v>380</v>
      </c>
      <c r="F493" s="9"/>
    </row>
    <row r="494" spans="1:6" x14ac:dyDescent="0.25">
      <c r="A494" s="10">
        <v>493</v>
      </c>
      <c r="B494" s="52">
        <v>44367</v>
      </c>
      <c r="C494" s="13">
        <v>3</v>
      </c>
      <c r="D494" s="8" t="s">
        <v>43</v>
      </c>
      <c r="E494" s="11">
        <v>390</v>
      </c>
      <c r="F494" s="9"/>
    </row>
    <row r="495" spans="1:6" x14ac:dyDescent="0.25">
      <c r="A495" s="10">
        <v>494</v>
      </c>
      <c r="B495" s="52">
        <v>44367</v>
      </c>
      <c r="C495" s="13">
        <v>5</v>
      </c>
      <c r="D495" s="8" t="s">
        <v>57</v>
      </c>
      <c r="E495" s="11">
        <v>630</v>
      </c>
      <c r="F495" s="9"/>
    </row>
    <row r="496" spans="1:6" x14ac:dyDescent="0.25">
      <c r="A496" s="10">
        <v>495</v>
      </c>
      <c r="B496" s="52">
        <v>44367</v>
      </c>
      <c r="C496" s="13">
        <v>3</v>
      </c>
      <c r="D496" s="8" t="s">
        <v>42</v>
      </c>
      <c r="E496" s="11">
        <v>420</v>
      </c>
      <c r="F496" s="9"/>
    </row>
    <row r="497" spans="1:6" x14ac:dyDescent="0.25">
      <c r="A497" s="10">
        <v>496</v>
      </c>
      <c r="B497" s="52">
        <v>44367</v>
      </c>
      <c r="C497" s="13">
        <v>5</v>
      </c>
      <c r="D497" s="8" t="s">
        <v>150</v>
      </c>
      <c r="E497" s="11">
        <v>530</v>
      </c>
      <c r="F497" s="9"/>
    </row>
    <row r="498" spans="1:6" x14ac:dyDescent="0.25">
      <c r="A498" s="10">
        <v>497</v>
      </c>
      <c r="B498" s="52">
        <v>44367</v>
      </c>
      <c r="C498" s="13">
        <v>2</v>
      </c>
      <c r="D498" s="8" t="s">
        <v>126</v>
      </c>
      <c r="E498" s="11">
        <v>180</v>
      </c>
      <c r="F498" s="9"/>
    </row>
    <row r="499" spans="1:6" x14ac:dyDescent="0.25">
      <c r="A499" s="10">
        <v>498</v>
      </c>
      <c r="B499" s="52">
        <v>44367</v>
      </c>
      <c r="C499" s="13">
        <v>2</v>
      </c>
      <c r="D499" s="8" t="s">
        <v>106</v>
      </c>
      <c r="E499" s="11">
        <v>240</v>
      </c>
      <c r="F499" s="9"/>
    </row>
    <row r="500" spans="1:6" x14ac:dyDescent="0.25">
      <c r="A500" s="10">
        <v>499</v>
      </c>
      <c r="B500" s="52">
        <v>44367</v>
      </c>
      <c r="C500" s="13">
        <v>1</v>
      </c>
      <c r="D500" s="8" t="s">
        <v>124</v>
      </c>
      <c r="E500" s="11">
        <v>130</v>
      </c>
      <c r="F500" s="9"/>
    </row>
    <row r="501" spans="1:6" x14ac:dyDescent="0.25">
      <c r="A501" s="10">
        <v>500</v>
      </c>
      <c r="B501" s="52">
        <v>44367</v>
      </c>
      <c r="C501" s="13">
        <v>3</v>
      </c>
      <c r="D501" s="8" t="s">
        <v>142</v>
      </c>
      <c r="E501" s="11">
        <v>270</v>
      </c>
      <c r="F501" s="9"/>
    </row>
    <row r="502" spans="1:6" x14ac:dyDescent="0.25">
      <c r="A502" s="10">
        <v>501</v>
      </c>
      <c r="B502" s="52">
        <v>44367</v>
      </c>
      <c r="C502" s="13">
        <v>2</v>
      </c>
      <c r="D502" s="8" t="s">
        <v>126</v>
      </c>
      <c r="E502" s="11">
        <v>180</v>
      </c>
      <c r="F502" s="9"/>
    </row>
    <row r="503" spans="1:6" x14ac:dyDescent="0.25">
      <c r="A503" s="10">
        <v>502</v>
      </c>
      <c r="B503" s="52">
        <v>44367</v>
      </c>
      <c r="C503" s="13">
        <v>3</v>
      </c>
      <c r="D503" s="8" t="s">
        <v>142</v>
      </c>
      <c r="E503" s="11">
        <v>270</v>
      </c>
      <c r="F503" s="9"/>
    </row>
    <row r="504" spans="1:6" x14ac:dyDescent="0.25">
      <c r="A504" s="10">
        <v>503</v>
      </c>
      <c r="B504" s="52">
        <v>44367</v>
      </c>
      <c r="C504" s="13">
        <v>3</v>
      </c>
      <c r="D504" s="8" t="s">
        <v>75</v>
      </c>
      <c r="E504" s="11">
        <v>410</v>
      </c>
      <c r="F504" s="9"/>
    </row>
    <row r="505" spans="1:6" x14ac:dyDescent="0.25">
      <c r="A505" s="10">
        <v>504</v>
      </c>
      <c r="B505" s="52">
        <v>44367</v>
      </c>
      <c r="C505" s="13">
        <v>2</v>
      </c>
      <c r="D505" s="8" t="s">
        <v>106</v>
      </c>
      <c r="E505" s="11">
        <v>240</v>
      </c>
      <c r="F505" s="9"/>
    </row>
    <row r="506" spans="1:6" x14ac:dyDescent="0.25">
      <c r="A506" s="10">
        <v>505</v>
      </c>
      <c r="B506" s="52">
        <v>44367</v>
      </c>
      <c r="C506" s="13">
        <v>3</v>
      </c>
      <c r="D506" s="8" t="s">
        <v>91</v>
      </c>
      <c r="E506" s="11">
        <v>370</v>
      </c>
      <c r="F506" s="9"/>
    </row>
    <row r="507" spans="1:6" x14ac:dyDescent="0.25">
      <c r="A507" s="10">
        <v>506</v>
      </c>
      <c r="B507" s="52">
        <v>44367</v>
      </c>
      <c r="C507" s="13">
        <v>2</v>
      </c>
      <c r="D507" s="8" t="s">
        <v>90</v>
      </c>
      <c r="E507" s="11">
        <v>250</v>
      </c>
      <c r="F507" s="9"/>
    </row>
    <row r="508" spans="1:6" x14ac:dyDescent="0.25">
      <c r="A508" s="10">
        <v>507</v>
      </c>
      <c r="B508" s="52">
        <v>44367</v>
      </c>
      <c r="C508" s="13">
        <v>5</v>
      </c>
      <c r="D508" s="8" t="s">
        <v>129</v>
      </c>
      <c r="E508" s="11">
        <v>560</v>
      </c>
      <c r="F508" s="9"/>
    </row>
    <row r="509" spans="1:6" x14ac:dyDescent="0.25">
      <c r="A509" s="10">
        <v>508</v>
      </c>
      <c r="B509" s="52">
        <v>44367</v>
      </c>
      <c r="C509" s="13">
        <v>3</v>
      </c>
      <c r="D509" s="8" t="s">
        <v>39</v>
      </c>
      <c r="E509" s="11">
        <v>430</v>
      </c>
      <c r="F509" s="9"/>
    </row>
    <row r="510" spans="1:6" x14ac:dyDescent="0.25">
      <c r="A510" s="10">
        <v>509</v>
      </c>
      <c r="B510" s="52">
        <v>44367</v>
      </c>
      <c r="C510" s="13">
        <v>3</v>
      </c>
      <c r="D510" s="8" t="s">
        <v>42</v>
      </c>
      <c r="E510" s="11">
        <v>420</v>
      </c>
      <c r="F510" s="9"/>
    </row>
    <row r="511" spans="1:6" x14ac:dyDescent="0.25">
      <c r="A511" s="10">
        <v>510</v>
      </c>
      <c r="B511" s="52">
        <v>44367</v>
      </c>
      <c r="C511" s="13">
        <v>3</v>
      </c>
      <c r="D511" s="8" t="s">
        <v>115</v>
      </c>
      <c r="E511" s="11">
        <v>330</v>
      </c>
      <c r="F511" s="9"/>
    </row>
    <row r="512" spans="1:6" x14ac:dyDescent="0.25">
      <c r="A512" s="10">
        <v>511</v>
      </c>
      <c r="B512" s="52">
        <v>44367</v>
      </c>
      <c r="C512" s="13">
        <v>3</v>
      </c>
      <c r="D512" s="8" t="s">
        <v>24</v>
      </c>
      <c r="E512" s="11">
        <v>360</v>
      </c>
      <c r="F512" s="9"/>
    </row>
    <row r="513" spans="1:6" x14ac:dyDescent="0.25">
      <c r="A513" s="10">
        <v>512</v>
      </c>
      <c r="B513" s="52">
        <v>44367</v>
      </c>
      <c r="C513" s="13">
        <v>4</v>
      </c>
      <c r="D513" s="8" t="s">
        <v>56</v>
      </c>
      <c r="E513" s="11">
        <v>540</v>
      </c>
      <c r="F513" s="9"/>
    </row>
    <row r="514" spans="1:6" x14ac:dyDescent="0.25">
      <c r="A514" s="10">
        <v>513</v>
      </c>
      <c r="B514" s="52">
        <v>44367</v>
      </c>
      <c r="C514" s="13">
        <v>4</v>
      </c>
      <c r="D514" s="8" t="s">
        <v>45</v>
      </c>
      <c r="E514" s="11">
        <v>600</v>
      </c>
      <c r="F514" s="9"/>
    </row>
    <row r="515" spans="1:6" x14ac:dyDescent="0.25">
      <c r="A515" s="10">
        <v>514</v>
      </c>
      <c r="B515" s="52">
        <v>44367</v>
      </c>
      <c r="C515" s="13">
        <v>2</v>
      </c>
      <c r="D515" s="8" t="s">
        <v>103</v>
      </c>
      <c r="E515" s="11">
        <v>260</v>
      </c>
      <c r="F515" s="9"/>
    </row>
    <row r="516" spans="1:6" x14ac:dyDescent="0.25">
      <c r="A516" s="10">
        <v>515</v>
      </c>
      <c r="B516" s="52">
        <v>44367</v>
      </c>
      <c r="C516" s="13">
        <v>2</v>
      </c>
      <c r="D516" s="8" t="s">
        <v>23</v>
      </c>
      <c r="E516" s="11">
        <v>240</v>
      </c>
      <c r="F516" s="9"/>
    </row>
    <row r="517" spans="1:6" x14ac:dyDescent="0.25">
      <c r="A517" s="10">
        <v>516</v>
      </c>
      <c r="B517" s="52">
        <v>44367</v>
      </c>
      <c r="C517" s="13">
        <v>4</v>
      </c>
      <c r="D517" s="8" t="s">
        <v>120</v>
      </c>
      <c r="E517" s="11">
        <v>450</v>
      </c>
      <c r="F517" s="9"/>
    </row>
    <row r="518" spans="1:6" x14ac:dyDescent="0.25">
      <c r="A518" s="10">
        <v>517</v>
      </c>
      <c r="B518" s="52">
        <v>44367</v>
      </c>
      <c r="C518" s="13">
        <v>4</v>
      </c>
      <c r="D518" s="8" t="s">
        <v>54</v>
      </c>
      <c r="E518" s="11">
        <v>480</v>
      </c>
      <c r="F518" s="9"/>
    </row>
    <row r="519" spans="1:6" x14ac:dyDescent="0.25">
      <c r="A519" s="10">
        <v>518</v>
      </c>
      <c r="B519" s="52">
        <v>44367</v>
      </c>
      <c r="C519" s="13">
        <v>2</v>
      </c>
      <c r="D519" s="8" t="s">
        <v>100</v>
      </c>
      <c r="E519" s="11">
        <v>260</v>
      </c>
      <c r="F519" s="9"/>
    </row>
    <row r="520" spans="1:6" x14ac:dyDescent="0.25">
      <c r="A520" s="10">
        <v>519</v>
      </c>
      <c r="B520" s="52">
        <v>44367</v>
      </c>
      <c r="C520" s="13">
        <v>3</v>
      </c>
      <c r="D520" s="8" t="s">
        <v>24</v>
      </c>
      <c r="E520" s="11">
        <v>360</v>
      </c>
      <c r="F520" s="9"/>
    </row>
    <row r="521" spans="1:6" x14ac:dyDescent="0.25">
      <c r="A521" s="10">
        <v>520</v>
      </c>
      <c r="B521" s="52">
        <v>44367</v>
      </c>
      <c r="C521" s="13">
        <v>5</v>
      </c>
      <c r="D521" s="8" t="s">
        <v>144</v>
      </c>
      <c r="E521" s="11">
        <v>520</v>
      </c>
      <c r="F521" s="9"/>
    </row>
    <row r="522" spans="1:6" x14ac:dyDescent="0.25">
      <c r="A522" s="10">
        <v>521</v>
      </c>
      <c r="B522" s="52">
        <v>44367</v>
      </c>
      <c r="C522" s="13">
        <v>4</v>
      </c>
      <c r="D522" s="8" t="s">
        <v>74</v>
      </c>
      <c r="E522" s="11">
        <v>520</v>
      </c>
      <c r="F522" s="9"/>
    </row>
    <row r="523" spans="1:6" x14ac:dyDescent="0.25">
      <c r="A523" s="10">
        <v>522</v>
      </c>
      <c r="B523" s="52">
        <v>44367</v>
      </c>
      <c r="C523" s="13">
        <v>6</v>
      </c>
      <c r="D523" s="8" t="s">
        <v>95</v>
      </c>
      <c r="E523" s="11">
        <v>740</v>
      </c>
      <c r="F523" s="9"/>
    </row>
    <row r="524" spans="1:6" x14ac:dyDescent="0.25">
      <c r="A524" s="10">
        <v>523</v>
      </c>
      <c r="B524" s="52">
        <v>44367</v>
      </c>
      <c r="C524" s="13">
        <v>4</v>
      </c>
      <c r="D524" s="8" t="s">
        <v>70</v>
      </c>
      <c r="E524" s="11">
        <v>530</v>
      </c>
      <c r="F524" s="9"/>
    </row>
    <row r="525" spans="1:6" x14ac:dyDescent="0.25">
      <c r="A525" s="10">
        <v>524</v>
      </c>
      <c r="B525" s="52">
        <v>44367</v>
      </c>
      <c r="C525" s="13">
        <v>2</v>
      </c>
      <c r="D525" s="8" t="s">
        <v>140</v>
      </c>
      <c r="E525" s="11">
        <v>260</v>
      </c>
      <c r="F525" s="9"/>
    </row>
    <row r="526" spans="1:6" x14ac:dyDescent="0.25">
      <c r="A526" s="10">
        <v>525</v>
      </c>
      <c r="B526" s="52">
        <v>44367</v>
      </c>
      <c r="C526" s="13">
        <v>1</v>
      </c>
      <c r="D526" s="8" t="s">
        <v>109</v>
      </c>
      <c r="E526" s="11">
        <v>90</v>
      </c>
      <c r="F526" s="9"/>
    </row>
    <row r="527" spans="1:6" x14ac:dyDescent="0.25">
      <c r="A527" s="10">
        <v>526</v>
      </c>
      <c r="B527" s="52">
        <v>44367</v>
      </c>
      <c r="C527" s="13">
        <v>3</v>
      </c>
      <c r="D527" s="8" t="s">
        <v>104</v>
      </c>
      <c r="E527" s="11">
        <v>390</v>
      </c>
      <c r="F527" s="9"/>
    </row>
    <row r="528" spans="1:6" x14ac:dyDescent="0.25">
      <c r="A528" s="10">
        <v>527</v>
      </c>
      <c r="B528" s="52">
        <v>44367</v>
      </c>
      <c r="C528" s="13">
        <v>4</v>
      </c>
      <c r="D528" s="8" t="s">
        <v>92</v>
      </c>
      <c r="E528" s="11">
        <v>490</v>
      </c>
      <c r="F528" s="9"/>
    </row>
    <row r="529" spans="1:6" x14ac:dyDescent="0.25">
      <c r="A529" s="10">
        <v>528</v>
      </c>
      <c r="B529" s="52">
        <v>44367</v>
      </c>
      <c r="C529" s="13">
        <v>3</v>
      </c>
      <c r="D529" s="8" t="s">
        <v>75</v>
      </c>
      <c r="E529" s="11">
        <v>410</v>
      </c>
      <c r="F529" s="9"/>
    </row>
    <row r="530" spans="1:6" x14ac:dyDescent="0.25">
      <c r="A530" s="10">
        <v>529</v>
      </c>
      <c r="B530" s="52">
        <v>44367</v>
      </c>
      <c r="C530" s="13">
        <v>6</v>
      </c>
      <c r="D530" s="8" t="s">
        <v>33</v>
      </c>
      <c r="E530" s="11">
        <v>630</v>
      </c>
      <c r="F530" s="9"/>
    </row>
    <row r="531" spans="1:6" x14ac:dyDescent="0.25">
      <c r="A531" s="10">
        <v>530</v>
      </c>
      <c r="B531" s="52">
        <v>44367</v>
      </c>
      <c r="C531" s="13">
        <v>2</v>
      </c>
      <c r="D531" s="8" t="s">
        <v>51</v>
      </c>
      <c r="E531" s="11">
        <v>280</v>
      </c>
      <c r="F531" s="9"/>
    </row>
    <row r="532" spans="1:6" x14ac:dyDescent="0.25">
      <c r="A532" s="10">
        <v>531</v>
      </c>
      <c r="B532" s="52">
        <v>44371</v>
      </c>
      <c r="C532" s="13">
        <v>3</v>
      </c>
      <c r="D532" s="8" t="s">
        <v>53</v>
      </c>
      <c r="E532" s="11">
        <v>390</v>
      </c>
      <c r="F532" s="9"/>
    </row>
    <row r="533" spans="1:6" x14ac:dyDescent="0.25">
      <c r="A533" s="10">
        <v>532</v>
      </c>
      <c r="B533" s="52">
        <v>44371</v>
      </c>
      <c r="C533" s="13">
        <v>3</v>
      </c>
      <c r="D533" s="8" t="s">
        <v>96</v>
      </c>
      <c r="E533" s="11">
        <v>380</v>
      </c>
      <c r="F533" s="9"/>
    </row>
    <row r="534" spans="1:6" x14ac:dyDescent="0.25">
      <c r="A534" s="10">
        <v>533</v>
      </c>
      <c r="B534" s="52">
        <v>44371</v>
      </c>
      <c r="C534" s="13">
        <v>6</v>
      </c>
      <c r="D534" s="8" t="s">
        <v>148</v>
      </c>
      <c r="E534" s="11">
        <v>640</v>
      </c>
      <c r="F534" s="9"/>
    </row>
    <row r="535" spans="1:6" x14ac:dyDescent="0.25">
      <c r="A535" s="10">
        <v>534</v>
      </c>
      <c r="B535" s="52">
        <v>44371</v>
      </c>
      <c r="C535" s="13">
        <v>1</v>
      </c>
      <c r="D535" s="8" t="s">
        <v>109</v>
      </c>
      <c r="E535" s="11">
        <v>90</v>
      </c>
      <c r="F535" s="9"/>
    </row>
    <row r="536" spans="1:6" x14ac:dyDescent="0.25">
      <c r="A536" s="10">
        <v>535</v>
      </c>
      <c r="B536" s="52">
        <v>44371</v>
      </c>
      <c r="C536" s="13">
        <v>2</v>
      </c>
      <c r="D536" s="8" t="s">
        <v>72</v>
      </c>
      <c r="E536" s="11">
        <v>300</v>
      </c>
      <c r="F536" s="9"/>
    </row>
    <row r="537" spans="1:6" x14ac:dyDescent="0.25">
      <c r="A537" s="10">
        <v>536</v>
      </c>
      <c r="B537" s="52">
        <v>44371</v>
      </c>
      <c r="C537" s="13">
        <v>2</v>
      </c>
      <c r="D537" s="8" t="s">
        <v>140</v>
      </c>
      <c r="E537" s="11">
        <v>260</v>
      </c>
      <c r="F537" s="9"/>
    </row>
    <row r="538" spans="1:6" x14ac:dyDescent="0.25">
      <c r="A538" s="10">
        <v>537</v>
      </c>
      <c r="B538" s="52">
        <v>44371</v>
      </c>
      <c r="C538" s="13">
        <v>3</v>
      </c>
      <c r="D538" s="8" t="s">
        <v>88</v>
      </c>
      <c r="E538" s="11">
        <v>370</v>
      </c>
      <c r="F538" s="9"/>
    </row>
    <row r="539" spans="1:6" x14ac:dyDescent="0.25">
      <c r="A539" s="10">
        <v>538</v>
      </c>
      <c r="B539" s="52">
        <v>44371</v>
      </c>
      <c r="C539" s="13">
        <v>2</v>
      </c>
      <c r="D539" s="8" t="s">
        <v>110</v>
      </c>
      <c r="E539" s="11">
        <v>210</v>
      </c>
      <c r="F539" s="9"/>
    </row>
    <row r="540" spans="1:6" x14ac:dyDescent="0.25">
      <c r="A540" s="10">
        <v>539</v>
      </c>
      <c r="B540" s="52">
        <v>44371</v>
      </c>
      <c r="C540" s="13">
        <v>4</v>
      </c>
      <c r="D540" s="8" t="s">
        <v>45</v>
      </c>
      <c r="E540" s="11">
        <v>600</v>
      </c>
      <c r="F540" s="9"/>
    </row>
    <row r="541" spans="1:6" x14ac:dyDescent="0.25">
      <c r="A541" s="10">
        <v>540</v>
      </c>
      <c r="B541" s="52">
        <v>44371</v>
      </c>
      <c r="C541" s="13">
        <v>2</v>
      </c>
      <c r="D541" s="8" t="s">
        <v>23</v>
      </c>
      <c r="E541" s="11">
        <v>240</v>
      </c>
      <c r="F541" s="9"/>
    </row>
    <row r="542" spans="1:6" x14ac:dyDescent="0.25">
      <c r="A542" s="10">
        <v>541</v>
      </c>
      <c r="B542" s="52">
        <v>44371</v>
      </c>
      <c r="C542" s="13">
        <v>4</v>
      </c>
      <c r="D542" s="8" t="s">
        <v>120</v>
      </c>
      <c r="E542" s="11">
        <v>450</v>
      </c>
      <c r="F542" s="9"/>
    </row>
    <row r="543" spans="1:6" x14ac:dyDescent="0.25">
      <c r="A543" s="10">
        <v>542</v>
      </c>
      <c r="B543" s="52">
        <v>44371</v>
      </c>
      <c r="C543" s="13">
        <v>4</v>
      </c>
      <c r="D543" s="8" t="s">
        <v>54</v>
      </c>
      <c r="E543" s="11">
        <v>480</v>
      </c>
      <c r="F543" s="9"/>
    </row>
    <row r="544" spans="1:6" x14ac:dyDescent="0.25">
      <c r="A544" s="10">
        <v>543</v>
      </c>
      <c r="B544" s="52">
        <v>44371</v>
      </c>
      <c r="C544" s="13">
        <v>2</v>
      </c>
      <c r="D544" s="8" t="s">
        <v>23</v>
      </c>
      <c r="E544" s="11">
        <v>240</v>
      </c>
      <c r="F544" s="9"/>
    </row>
    <row r="545" spans="1:6" x14ac:dyDescent="0.25">
      <c r="A545" s="10">
        <v>544</v>
      </c>
      <c r="B545" s="52">
        <v>44371</v>
      </c>
      <c r="C545" s="13">
        <v>3</v>
      </c>
      <c r="D545" s="8" t="s">
        <v>71</v>
      </c>
      <c r="E545" s="11">
        <v>410</v>
      </c>
      <c r="F545" s="9"/>
    </row>
    <row r="546" spans="1:6" x14ac:dyDescent="0.25">
      <c r="A546" s="10">
        <v>545</v>
      </c>
      <c r="B546" s="52">
        <v>44371</v>
      </c>
      <c r="C546" s="13">
        <v>3</v>
      </c>
      <c r="D546" s="8" t="s">
        <v>142</v>
      </c>
      <c r="E546" s="11">
        <v>270</v>
      </c>
      <c r="F546" s="9"/>
    </row>
    <row r="547" spans="1:6" x14ac:dyDescent="0.25">
      <c r="A547" s="10">
        <v>546</v>
      </c>
      <c r="B547" s="52">
        <v>44371</v>
      </c>
      <c r="C547" s="13">
        <v>1</v>
      </c>
      <c r="D547" s="8" t="s">
        <v>38</v>
      </c>
      <c r="E547" s="11">
        <v>150</v>
      </c>
      <c r="F547" s="9"/>
    </row>
    <row r="548" spans="1:6" x14ac:dyDescent="0.25">
      <c r="A548" s="10">
        <v>547</v>
      </c>
      <c r="B548" s="52">
        <v>44371</v>
      </c>
      <c r="C548" s="13">
        <v>4</v>
      </c>
      <c r="D548" s="8" t="s">
        <v>58</v>
      </c>
      <c r="E548" s="11">
        <v>540</v>
      </c>
      <c r="F548" s="9"/>
    </row>
    <row r="549" spans="1:6" x14ac:dyDescent="0.25">
      <c r="A549" s="10">
        <v>548</v>
      </c>
      <c r="B549" s="52">
        <v>44371</v>
      </c>
      <c r="C549" s="13">
        <v>1</v>
      </c>
      <c r="D549" s="8" t="s">
        <v>38</v>
      </c>
      <c r="E549" s="11">
        <v>150</v>
      </c>
      <c r="F549" s="9"/>
    </row>
    <row r="550" spans="1:6" x14ac:dyDescent="0.25">
      <c r="A550" s="10">
        <v>549</v>
      </c>
      <c r="B550" s="52">
        <v>44371</v>
      </c>
      <c r="C550" s="13">
        <v>4</v>
      </c>
      <c r="D550" s="8" t="s">
        <v>41</v>
      </c>
      <c r="E550" s="11">
        <v>570</v>
      </c>
      <c r="F550" s="9"/>
    </row>
    <row r="551" spans="1:6" x14ac:dyDescent="0.25">
      <c r="A551" s="10">
        <v>550</v>
      </c>
      <c r="B551" s="52">
        <v>44371</v>
      </c>
      <c r="C551" s="13">
        <v>1</v>
      </c>
      <c r="D551" s="8" t="s">
        <v>38</v>
      </c>
      <c r="E551" s="11">
        <v>150</v>
      </c>
      <c r="F551" s="9"/>
    </row>
    <row r="552" spans="1:6" x14ac:dyDescent="0.25">
      <c r="A552" s="10">
        <v>551</v>
      </c>
      <c r="B552" s="52">
        <v>44371</v>
      </c>
      <c r="C552" s="13">
        <v>2</v>
      </c>
      <c r="D552" s="8" t="s">
        <v>126</v>
      </c>
      <c r="E552" s="11">
        <v>180</v>
      </c>
      <c r="F552" s="9"/>
    </row>
    <row r="553" spans="1:6" x14ac:dyDescent="0.25">
      <c r="A553" s="10">
        <v>552</v>
      </c>
      <c r="B553" s="52">
        <v>44371</v>
      </c>
      <c r="C553" s="13">
        <v>2</v>
      </c>
      <c r="D553" s="8" t="s">
        <v>126</v>
      </c>
      <c r="E553" s="11">
        <v>180</v>
      </c>
      <c r="F553" s="9"/>
    </row>
    <row r="554" spans="1:6" x14ac:dyDescent="0.25">
      <c r="A554" s="10">
        <v>553</v>
      </c>
      <c r="B554" s="52">
        <v>44371</v>
      </c>
      <c r="C554" s="13">
        <v>5</v>
      </c>
      <c r="D554" s="8" t="s">
        <v>136</v>
      </c>
      <c r="E554" s="11">
        <v>540</v>
      </c>
      <c r="F554" s="9"/>
    </row>
    <row r="555" spans="1:6" x14ac:dyDescent="0.25">
      <c r="A555" s="10">
        <v>554</v>
      </c>
      <c r="B555" s="52">
        <v>44371</v>
      </c>
      <c r="C555" s="13">
        <v>4</v>
      </c>
      <c r="D555" s="8" t="s">
        <v>41</v>
      </c>
      <c r="E555" s="11">
        <v>570</v>
      </c>
      <c r="F555" s="9"/>
    </row>
    <row r="556" spans="1:6" x14ac:dyDescent="0.25">
      <c r="A556" s="10">
        <v>555</v>
      </c>
      <c r="B556" s="52">
        <v>44371</v>
      </c>
      <c r="C556" s="13">
        <v>2</v>
      </c>
      <c r="D556" s="8" t="s">
        <v>112</v>
      </c>
      <c r="E556" s="11">
        <v>220</v>
      </c>
      <c r="F556" s="9"/>
    </row>
    <row r="557" spans="1:6" x14ac:dyDescent="0.25">
      <c r="A557" s="10">
        <v>556</v>
      </c>
      <c r="B557" s="52">
        <v>44371</v>
      </c>
      <c r="C557" s="13">
        <v>4</v>
      </c>
      <c r="D557" s="8" t="s">
        <v>121</v>
      </c>
      <c r="E557" s="11">
        <v>480</v>
      </c>
      <c r="F557" s="9"/>
    </row>
    <row r="558" spans="1:6" x14ac:dyDescent="0.25">
      <c r="A558" s="10">
        <v>557</v>
      </c>
      <c r="B558" s="52">
        <v>44371</v>
      </c>
      <c r="C558" s="13">
        <v>2</v>
      </c>
      <c r="D558" s="8" t="s">
        <v>90</v>
      </c>
      <c r="E558" s="11">
        <v>250</v>
      </c>
      <c r="F558" s="9"/>
    </row>
    <row r="559" spans="1:6" x14ac:dyDescent="0.25">
      <c r="A559" s="10">
        <v>558</v>
      </c>
      <c r="B559" s="52">
        <v>44371</v>
      </c>
      <c r="C559" s="13">
        <v>3</v>
      </c>
      <c r="D559" s="8" t="s">
        <v>37</v>
      </c>
      <c r="E559" s="11">
        <v>430</v>
      </c>
      <c r="F559" s="9"/>
    </row>
    <row r="560" spans="1:6" x14ac:dyDescent="0.25">
      <c r="A560" s="10">
        <v>559</v>
      </c>
      <c r="B560" s="52">
        <v>44371</v>
      </c>
      <c r="C560" s="13">
        <v>6</v>
      </c>
      <c r="D560" s="8" t="s">
        <v>59</v>
      </c>
      <c r="E560" s="11">
        <v>690</v>
      </c>
      <c r="F560" s="9"/>
    </row>
    <row r="561" spans="1:6" x14ac:dyDescent="0.25">
      <c r="A561" s="10">
        <v>560</v>
      </c>
      <c r="B561" s="52">
        <v>44372</v>
      </c>
      <c r="C561" s="13">
        <v>3</v>
      </c>
      <c r="D561" s="8" t="s">
        <v>53</v>
      </c>
      <c r="E561" s="11">
        <v>390</v>
      </c>
      <c r="F561" s="9"/>
    </row>
    <row r="562" spans="1:6" x14ac:dyDescent="0.25">
      <c r="A562" s="10">
        <v>561</v>
      </c>
      <c r="B562" s="52">
        <v>44372</v>
      </c>
      <c r="C562" s="13">
        <v>3</v>
      </c>
      <c r="D562" s="8" t="s">
        <v>131</v>
      </c>
      <c r="E562" s="11">
        <v>310</v>
      </c>
      <c r="F562" s="9"/>
    </row>
    <row r="563" spans="1:6" x14ac:dyDescent="0.25">
      <c r="A563" s="10">
        <v>562</v>
      </c>
      <c r="B563" s="52">
        <v>44372</v>
      </c>
      <c r="C563" s="13">
        <v>3</v>
      </c>
      <c r="D563" s="8" t="s">
        <v>43</v>
      </c>
      <c r="E563" s="11">
        <v>390</v>
      </c>
      <c r="F563" s="9"/>
    </row>
    <row r="564" spans="1:6" x14ac:dyDescent="0.25">
      <c r="A564" s="10">
        <v>563</v>
      </c>
      <c r="B564" s="52">
        <v>44372</v>
      </c>
      <c r="C564" s="13">
        <v>4</v>
      </c>
      <c r="D564" s="8" t="s">
        <v>122</v>
      </c>
      <c r="E564" s="11">
        <v>480</v>
      </c>
      <c r="F564" s="9"/>
    </row>
    <row r="565" spans="1:6" x14ac:dyDescent="0.25">
      <c r="A565" s="10">
        <v>564</v>
      </c>
      <c r="B565" s="52">
        <v>44372</v>
      </c>
      <c r="C565" s="13">
        <v>1</v>
      </c>
      <c r="D565" s="8" t="s">
        <v>105</v>
      </c>
      <c r="E565" s="11">
        <v>120</v>
      </c>
      <c r="F565" s="9"/>
    </row>
    <row r="566" spans="1:6" x14ac:dyDescent="0.25">
      <c r="A566" s="10">
        <v>565</v>
      </c>
      <c r="B566" s="52">
        <v>44372</v>
      </c>
      <c r="C566" s="13">
        <v>2</v>
      </c>
      <c r="D566" s="8" t="s">
        <v>106</v>
      </c>
      <c r="E566" s="11">
        <v>240</v>
      </c>
      <c r="F566" s="9"/>
    </row>
    <row r="567" spans="1:6" x14ac:dyDescent="0.25">
      <c r="A567" s="10">
        <v>566</v>
      </c>
      <c r="B567" s="52">
        <v>44372</v>
      </c>
      <c r="C567" s="13">
        <v>2</v>
      </c>
      <c r="D567" s="8" t="s">
        <v>126</v>
      </c>
      <c r="E567" s="11">
        <v>180</v>
      </c>
      <c r="F567" s="9"/>
    </row>
    <row r="568" spans="1:6" x14ac:dyDescent="0.25">
      <c r="A568" s="10">
        <v>567</v>
      </c>
      <c r="B568" s="52">
        <v>44372</v>
      </c>
      <c r="C568" s="13">
        <v>4</v>
      </c>
      <c r="D568" s="8" t="s">
        <v>36</v>
      </c>
      <c r="E568" s="11">
        <v>580</v>
      </c>
      <c r="F568" s="9"/>
    </row>
    <row r="569" spans="1:6" x14ac:dyDescent="0.25">
      <c r="A569" s="10">
        <v>568</v>
      </c>
      <c r="B569" s="52">
        <v>44372</v>
      </c>
      <c r="C569" s="13">
        <v>4</v>
      </c>
      <c r="D569" s="8" t="s">
        <v>135</v>
      </c>
      <c r="E569" s="11">
        <v>440</v>
      </c>
      <c r="F569" s="9"/>
    </row>
    <row r="570" spans="1:6" x14ac:dyDescent="0.25">
      <c r="A570" s="10">
        <v>569</v>
      </c>
      <c r="B570" s="52">
        <v>44372</v>
      </c>
      <c r="C570" s="13">
        <v>3</v>
      </c>
      <c r="D570" s="8" t="s">
        <v>53</v>
      </c>
      <c r="E570" s="11">
        <v>390</v>
      </c>
      <c r="F570" s="9"/>
    </row>
    <row r="571" spans="1:6" x14ac:dyDescent="0.25">
      <c r="A571" s="10">
        <v>570</v>
      </c>
      <c r="B571" s="52">
        <v>44372</v>
      </c>
      <c r="C571" s="13">
        <v>3</v>
      </c>
      <c r="D571" s="8" t="s">
        <v>127</v>
      </c>
      <c r="E571" s="11">
        <v>300</v>
      </c>
      <c r="F571" s="9"/>
    </row>
    <row r="572" spans="1:6" x14ac:dyDescent="0.25">
      <c r="A572" s="10">
        <v>571</v>
      </c>
      <c r="B572" s="52">
        <v>44372</v>
      </c>
      <c r="C572" s="13">
        <v>3</v>
      </c>
      <c r="D572" s="8" t="s">
        <v>53</v>
      </c>
      <c r="E572" s="11">
        <v>390</v>
      </c>
      <c r="F572" s="9"/>
    </row>
    <row r="573" spans="1:6" x14ac:dyDescent="0.25">
      <c r="A573" s="10">
        <v>572</v>
      </c>
      <c r="B573" s="52">
        <v>44372</v>
      </c>
      <c r="C573" s="13">
        <v>6</v>
      </c>
      <c r="D573" s="8" t="s">
        <v>40</v>
      </c>
      <c r="E573" s="11">
        <v>880</v>
      </c>
      <c r="F573" s="9"/>
    </row>
    <row r="574" spans="1:6" x14ac:dyDescent="0.25">
      <c r="A574" s="10">
        <v>573</v>
      </c>
      <c r="B574" s="52">
        <v>44372</v>
      </c>
      <c r="C574" s="13">
        <v>4</v>
      </c>
      <c r="D574" s="8" t="s">
        <v>134</v>
      </c>
      <c r="E574" s="11">
        <v>440</v>
      </c>
      <c r="F574" s="9"/>
    </row>
    <row r="575" spans="1:6" x14ac:dyDescent="0.25">
      <c r="A575" s="10">
        <v>574</v>
      </c>
      <c r="B575" s="52">
        <v>44372</v>
      </c>
      <c r="C575" s="13">
        <v>5</v>
      </c>
      <c r="D575" s="8" t="s">
        <v>125</v>
      </c>
      <c r="E575" s="11">
        <v>630</v>
      </c>
      <c r="F575" s="9"/>
    </row>
    <row r="576" spans="1:6" x14ac:dyDescent="0.25">
      <c r="A576" s="10">
        <v>575</v>
      </c>
      <c r="B576" s="52">
        <v>44372</v>
      </c>
      <c r="C576" s="13">
        <v>3</v>
      </c>
      <c r="D576" s="8" t="s">
        <v>47</v>
      </c>
      <c r="E576" s="11">
        <v>450</v>
      </c>
      <c r="F576" s="9"/>
    </row>
    <row r="577" spans="1:6" x14ac:dyDescent="0.25">
      <c r="A577" s="10">
        <v>576</v>
      </c>
      <c r="B577" s="52">
        <v>44372</v>
      </c>
      <c r="C577" s="13">
        <v>3</v>
      </c>
      <c r="D577" s="8" t="s">
        <v>43</v>
      </c>
      <c r="E577" s="11">
        <v>390</v>
      </c>
      <c r="F577" s="9"/>
    </row>
    <row r="578" spans="1:6" x14ac:dyDescent="0.25">
      <c r="A578" s="10">
        <v>577</v>
      </c>
      <c r="B578" s="52">
        <v>44372</v>
      </c>
      <c r="C578" s="13">
        <v>8</v>
      </c>
      <c r="D578" s="8" t="s">
        <v>160</v>
      </c>
      <c r="E578" s="11">
        <v>840</v>
      </c>
      <c r="F578" s="9"/>
    </row>
    <row r="579" spans="1:6" x14ac:dyDescent="0.25">
      <c r="A579" s="10">
        <v>578</v>
      </c>
      <c r="B579" s="52">
        <v>44372</v>
      </c>
      <c r="C579" s="13">
        <v>2</v>
      </c>
      <c r="D579" s="8" t="s">
        <v>100</v>
      </c>
      <c r="E579" s="11">
        <v>260</v>
      </c>
      <c r="F579" s="9"/>
    </row>
    <row r="580" spans="1:6" x14ac:dyDescent="0.25">
      <c r="A580" s="10">
        <v>579</v>
      </c>
      <c r="B580" s="52">
        <v>44372</v>
      </c>
      <c r="C580" s="13">
        <v>4</v>
      </c>
      <c r="D580" s="8" t="s">
        <v>54</v>
      </c>
      <c r="E580" s="11">
        <v>480</v>
      </c>
      <c r="F580" s="9"/>
    </row>
    <row r="581" spans="1:6" x14ac:dyDescent="0.25">
      <c r="A581" s="10">
        <v>580</v>
      </c>
      <c r="B581" s="52">
        <v>44372</v>
      </c>
      <c r="C581" s="13">
        <v>5</v>
      </c>
      <c r="D581" s="8" t="s">
        <v>65</v>
      </c>
      <c r="E581" s="11">
        <v>570</v>
      </c>
      <c r="F581" s="9"/>
    </row>
    <row r="582" spans="1:6" x14ac:dyDescent="0.25">
      <c r="A582" s="10">
        <v>581</v>
      </c>
      <c r="B582" s="52">
        <v>44372</v>
      </c>
      <c r="C582" s="13">
        <v>3</v>
      </c>
      <c r="D582" s="8" t="s">
        <v>96</v>
      </c>
      <c r="E582" s="11">
        <v>380</v>
      </c>
      <c r="F582" s="9"/>
    </row>
    <row r="583" spans="1:6" x14ac:dyDescent="0.25">
      <c r="A583" s="10">
        <v>582</v>
      </c>
      <c r="B583" s="52">
        <v>44372</v>
      </c>
      <c r="C583" s="13">
        <v>4</v>
      </c>
      <c r="D583" s="8" t="s">
        <v>54</v>
      </c>
      <c r="E583" s="11">
        <v>480</v>
      </c>
      <c r="F583" s="9"/>
    </row>
    <row r="584" spans="1:6" x14ac:dyDescent="0.25">
      <c r="A584" s="10">
        <v>583</v>
      </c>
      <c r="B584" s="52">
        <v>44372</v>
      </c>
      <c r="C584" s="13">
        <v>6</v>
      </c>
      <c r="D584" s="8" t="s">
        <v>86</v>
      </c>
      <c r="E584" s="11">
        <v>820</v>
      </c>
      <c r="F584" s="9"/>
    </row>
    <row r="585" spans="1:6" x14ac:dyDescent="0.25">
      <c r="A585" s="10">
        <v>584</v>
      </c>
      <c r="B585" s="52">
        <v>44372</v>
      </c>
      <c r="C585" s="13">
        <v>4</v>
      </c>
      <c r="D585" s="8" t="s">
        <v>146</v>
      </c>
      <c r="E585" s="11">
        <v>400</v>
      </c>
      <c r="F585" s="9"/>
    </row>
    <row r="586" spans="1:6" x14ac:dyDescent="0.25">
      <c r="A586" s="10">
        <v>585</v>
      </c>
      <c r="B586" s="52">
        <v>44372</v>
      </c>
      <c r="C586" s="13">
        <v>5</v>
      </c>
      <c r="D586" s="8" t="s">
        <v>98</v>
      </c>
      <c r="E586" s="11">
        <v>620</v>
      </c>
      <c r="F586" s="9"/>
    </row>
    <row r="587" spans="1:6" x14ac:dyDescent="0.25">
      <c r="A587" s="10">
        <v>586</v>
      </c>
      <c r="B587" s="52">
        <v>44372</v>
      </c>
      <c r="C587" s="13">
        <v>3</v>
      </c>
      <c r="D587" s="8" t="s">
        <v>25</v>
      </c>
      <c r="E587" s="11">
        <v>330</v>
      </c>
      <c r="F587" s="9"/>
    </row>
    <row r="588" spans="1:6" x14ac:dyDescent="0.25">
      <c r="A588" s="10">
        <v>587</v>
      </c>
      <c r="B588" s="52">
        <v>44372</v>
      </c>
      <c r="C588" s="13">
        <v>2</v>
      </c>
      <c r="D588" s="8" t="s">
        <v>100</v>
      </c>
      <c r="E588" s="11">
        <v>260</v>
      </c>
      <c r="F588" s="9"/>
    </row>
    <row r="589" spans="1:6" x14ac:dyDescent="0.25">
      <c r="A589" s="10">
        <v>588</v>
      </c>
      <c r="B589" s="52">
        <v>44372</v>
      </c>
      <c r="C589" s="13">
        <v>1</v>
      </c>
      <c r="D589" s="8" t="s">
        <v>109</v>
      </c>
      <c r="E589" s="11">
        <v>90</v>
      </c>
      <c r="F589" s="9"/>
    </row>
    <row r="590" spans="1:6" x14ac:dyDescent="0.25">
      <c r="A590" s="10">
        <v>589</v>
      </c>
      <c r="B590" s="52">
        <v>44372</v>
      </c>
      <c r="C590" s="13">
        <v>2</v>
      </c>
      <c r="D590" s="8" t="s">
        <v>126</v>
      </c>
      <c r="E590" s="11">
        <v>180</v>
      </c>
      <c r="F590" s="9"/>
    </row>
    <row r="591" spans="1:6" x14ac:dyDescent="0.25">
      <c r="A591" s="10">
        <v>590</v>
      </c>
      <c r="B591" s="52">
        <v>44372</v>
      </c>
      <c r="C591" s="13">
        <v>4</v>
      </c>
      <c r="D591" s="8" t="s">
        <v>73</v>
      </c>
      <c r="E591" s="11">
        <v>510</v>
      </c>
    </row>
    <row r="592" spans="1:6" x14ac:dyDescent="0.25">
      <c r="A592" s="10">
        <v>591</v>
      </c>
      <c r="B592" s="52">
        <v>44372</v>
      </c>
      <c r="C592" s="13">
        <v>3</v>
      </c>
      <c r="D592" s="8" t="s">
        <v>123</v>
      </c>
      <c r="E592" s="11">
        <v>390</v>
      </c>
    </row>
    <row r="593" spans="1:5" x14ac:dyDescent="0.25">
      <c r="A593" s="10">
        <v>592</v>
      </c>
      <c r="B593" s="52">
        <v>44372</v>
      </c>
      <c r="C593" s="13">
        <v>4</v>
      </c>
      <c r="D593" s="8" t="s">
        <v>73</v>
      </c>
      <c r="E593" s="11">
        <v>510</v>
      </c>
    </row>
    <row r="594" spans="1:5" x14ac:dyDescent="0.25">
      <c r="A594" s="10">
        <v>593</v>
      </c>
      <c r="B594" s="52">
        <v>44372</v>
      </c>
      <c r="C594" s="13">
        <v>2</v>
      </c>
      <c r="D594" s="8" t="s">
        <v>106</v>
      </c>
      <c r="E594" s="11">
        <v>240</v>
      </c>
    </row>
    <row r="595" spans="1:5" x14ac:dyDescent="0.25">
      <c r="A595" s="10">
        <v>594</v>
      </c>
      <c r="B595" s="52">
        <v>44372</v>
      </c>
      <c r="C595" s="13">
        <v>1</v>
      </c>
      <c r="D595" s="8" t="s">
        <v>109</v>
      </c>
      <c r="E595" s="11">
        <v>90</v>
      </c>
    </row>
    <row r="596" spans="1:5" x14ac:dyDescent="0.25">
      <c r="A596" s="10">
        <v>595</v>
      </c>
      <c r="B596" s="52">
        <v>44372</v>
      </c>
      <c r="C596" s="13">
        <v>2</v>
      </c>
      <c r="D596" s="8" t="s">
        <v>126</v>
      </c>
      <c r="E596" s="11">
        <v>180</v>
      </c>
    </row>
    <row r="597" spans="1:5" x14ac:dyDescent="0.25">
      <c r="A597" s="10">
        <v>596</v>
      </c>
      <c r="B597" s="52">
        <v>44372</v>
      </c>
      <c r="C597" s="13">
        <v>2</v>
      </c>
      <c r="D597" s="8" t="s">
        <v>72</v>
      </c>
      <c r="E597" s="11">
        <v>300</v>
      </c>
    </row>
    <row r="598" spans="1:5" x14ac:dyDescent="0.25">
      <c r="A598" s="10">
        <v>597</v>
      </c>
      <c r="B598" s="52">
        <v>44372</v>
      </c>
      <c r="C598" s="13">
        <v>2</v>
      </c>
      <c r="D598" s="8" t="s">
        <v>23</v>
      </c>
      <c r="E598" s="11">
        <v>240</v>
      </c>
    </row>
    <row r="599" spans="1:5" x14ac:dyDescent="0.25">
      <c r="A599" s="10">
        <v>598</v>
      </c>
      <c r="B599" s="52">
        <v>44372</v>
      </c>
      <c r="C599" s="13">
        <v>3</v>
      </c>
      <c r="D599" s="8" t="s">
        <v>47</v>
      </c>
      <c r="E599" s="11">
        <v>450</v>
      </c>
    </row>
    <row r="600" spans="1:5" x14ac:dyDescent="0.25">
      <c r="A600" s="10">
        <v>599</v>
      </c>
      <c r="B600" s="52">
        <v>44372</v>
      </c>
      <c r="C600" s="13">
        <v>5</v>
      </c>
      <c r="D600" s="8" t="s">
        <v>57</v>
      </c>
      <c r="E600" s="11">
        <v>630</v>
      </c>
    </row>
    <row r="601" spans="1:5" x14ac:dyDescent="0.25">
      <c r="A601" s="10">
        <v>600</v>
      </c>
      <c r="B601" s="52">
        <v>44372</v>
      </c>
      <c r="C601" s="13">
        <v>3</v>
      </c>
      <c r="D601" s="8" t="s">
        <v>42</v>
      </c>
      <c r="E601" s="11">
        <v>420</v>
      </c>
    </row>
    <row r="602" spans="1:5" x14ac:dyDescent="0.25">
      <c r="A602" s="10">
        <v>601</v>
      </c>
      <c r="B602" s="52">
        <v>44372</v>
      </c>
      <c r="C602" s="13">
        <v>1</v>
      </c>
      <c r="D602" s="8" t="s">
        <v>124</v>
      </c>
      <c r="E602" s="11">
        <v>130</v>
      </c>
    </row>
    <row r="603" spans="1:5" x14ac:dyDescent="0.25">
      <c r="A603" s="10">
        <v>602</v>
      </c>
      <c r="B603" s="52">
        <v>44372</v>
      </c>
      <c r="C603" s="13">
        <v>4</v>
      </c>
      <c r="D603" s="8" t="s">
        <v>135</v>
      </c>
      <c r="E603" s="11">
        <v>440</v>
      </c>
    </row>
    <row r="604" spans="1:5" x14ac:dyDescent="0.25">
      <c r="A604" s="10">
        <v>603</v>
      </c>
      <c r="B604" s="52">
        <v>44372</v>
      </c>
      <c r="C604" s="13">
        <v>3</v>
      </c>
      <c r="D604" s="8" t="s">
        <v>115</v>
      </c>
      <c r="E604" s="11">
        <v>330</v>
      </c>
    </row>
    <row r="605" spans="1:5" x14ac:dyDescent="0.25">
      <c r="A605" s="10">
        <v>604</v>
      </c>
      <c r="B605" s="52">
        <v>44372</v>
      </c>
      <c r="C605" s="13">
        <v>3</v>
      </c>
      <c r="D605" s="8" t="s">
        <v>104</v>
      </c>
      <c r="E605" s="11">
        <v>390</v>
      </c>
    </row>
    <row r="606" spans="1:5" x14ac:dyDescent="0.25">
      <c r="A606" s="10">
        <v>605</v>
      </c>
      <c r="B606" s="52">
        <v>44372</v>
      </c>
      <c r="C606" s="13">
        <v>4</v>
      </c>
      <c r="D606" s="8" t="s">
        <v>152</v>
      </c>
      <c r="E606" s="11">
        <v>360</v>
      </c>
    </row>
    <row r="607" spans="1:5" x14ac:dyDescent="0.25">
      <c r="A607" s="10">
        <v>606</v>
      </c>
      <c r="B607" s="52">
        <v>44372</v>
      </c>
      <c r="C607" s="13">
        <v>3</v>
      </c>
      <c r="D607" s="8" t="s">
        <v>115</v>
      </c>
      <c r="E607" s="11">
        <v>330</v>
      </c>
    </row>
    <row r="608" spans="1:5" x14ac:dyDescent="0.25">
      <c r="A608" s="10">
        <v>607</v>
      </c>
      <c r="B608" s="52">
        <v>44372</v>
      </c>
      <c r="C608" s="13">
        <v>3</v>
      </c>
      <c r="D608" s="8" t="s">
        <v>115</v>
      </c>
      <c r="E608" s="11">
        <v>330</v>
      </c>
    </row>
    <row r="609" spans="1:5" x14ac:dyDescent="0.25">
      <c r="A609" s="10">
        <v>608</v>
      </c>
      <c r="B609" s="52">
        <v>44372</v>
      </c>
      <c r="C609" s="13">
        <v>2</v>
      </c>
      <c r="D609" s="8" t="s">
        <v>52</v>
      </c>
      <c r="E609" s="11">
        <v>280</v>
      </c>
    </row>
    <row r="610" spans="1:5" x14ac:dyDescent="0.25">
      <c r="A610" s="10">
        <v>609</v>
      </c>
      <c r="B610" s="52">
        <v>44372</v>
      </c>
      <c r="C610" s="13">
        <v>3</v>
      </c>
      <c r="D610" s="8" t="s">
        <v>53</v>
      </c>
      <c r="E610" s="11">
        <v>390</v>
      </c>
    </row>
    <row r="611" spans="1:5" x14ac:dyDescent="0.25">
      <c r="A611" s="10">
        <v>610</v>
      </c>
      <c r="B611" s="52">
        <v>44372</v>
      </c>
      <c r="C611" s="13">
        <v>2</v>
      </c>
      <c r="D611" s="8" t="s">
        <v>106</v>
      </c>
      <c r="E611" s="11">
        <v>240</v>
      </c>
    </row>
    <row r="612" spans="1:5" x14ac:dyDescent="0.25">
      <c r="A612" s="10">
        <v>611</v>
      </c>
      <c r="B612" s="52">
        <v>44372</v>
      </c>
      <c r="C612" s="13">
        <v>2</v>
      </c>
      <c r="D612" s="8" t="s">
        <v>106</v>
      </c>
      <c r="E612" s="11">
        <v>240</v>
      </c>
    </row>
    <row r="613" spans="1:5" x14ac:dyDescent="0.25">
      <c r="A613" s="10">
        <v>612</v>
      </c>
      <c r="B613" s="52">
        <v>44372</v>
      </c>
      <c r="C613" s="13">
        <v>2</v>
      </c>
      <c r="D613" s="8" t="s">
        <v>72</v>
      </c>
      <c r="E613" s="11">
        <v>300</v>
      </c>
    </row>
    <row r="614" spans="1:5" x14ac:dyDescent="0.25">
      <c r="A614" s="10">
        <v>613</v>
      </c>
      <c r="B614" s="52">
        <v>44373</v>
      </c>
      <c r="C614" s="13">
        <v>3</v>
      </c>
      <c r="D614" s="8" t="s">
        <v>101</v>
      </c>
      <c r="E614" s="11">
        <v>390</v>
      </c>
    </row>
    <row r="615" spans="1:5" x14ac:dyDescent="0.25">
      <c r="A615" s="10">
        <v>614</v>
      </c>
      <c r="B615" s="52">
        <v>44373</v>
      </c>
      <c r="C615" s="13">
        <v>4</v>
      </c>
      <c r="D615" s="8" t="s">
        <v>146</v>
      </c>
      <c r="E615" s="11">
        <v>400</v>
      </c>
    </row>
    <row r="616" spans="1:5" x14ac:dyDescent="0.25">
      <c r="A616" s="10">
        <v>615</v>
      </c>
      <c r="B616" s="52">
        <v>44373</v>
      </c>
      <c r="C616" s="13">
        <v>3</v>
      </c>
      <c r="D616" s="8" t="s">
        <v>53</v>
      </c>
      <c r="E616" s="11">
        <v>390</v>
      </c>
    </row>
    <row r="617" spans="1:5" x14ac:dyDescent="0.25">
      <c r="A617" s="10">
        <v>616</v>
      </c>
      <c r="B617" s="52">
        <v>44373</v>
      </c>
      <c r="C617" s="13">
        <v>4</v>
      </c>
      <c r="D617" s="8" t="s">
        <v>54</v>
      </c>
      <c r="E617" s="11">
        <v>480</v>
      </c>
    </row>
    <row r="618" spans="1:5" x14ac:dyDescent="0.25">
      <c r="A618" s="10">
        <v>617</v>
      </c>
      <c r="B618" s="52">
        <v>44373</v>
      </c>
      <c r="C618" s="13">
        <v>2</v>
      </c>
      <c r="D618" s="8" t="s">
        <v>126</v>
      </c>
      <c r="E618" s="11">
        <v>180</v>
      </c>
    </row>
    <row r="619" spans="1:5" x14ac:dyDescent="0.25">
      <c r="A619" s="10">
        <v>618</v>
      </c>
      <c r="B619" s="52">
        <v>44373</v>
      </c>
      <c r="C619" s="13">
        <v>2</v>
      </c>
      <c r="D619" s="8" t="s">
        <v>52</v>
      </c>
      <c r="E619" s="11">
        <v>280</v>
      </c>
    </row>
    <row r="620" spans="1:5" x14ac:dyDescent="0.25">
      <c r="A620" s="10">
        <v>619</v>
      </c>
      <c r="B620" s="52">
        <v>44373</v>
      </c>
      <c r="C620" s="13">
        <v>3</v>
      </c>
      <c r="D620" s="8" t="s">
        <v>71</v>
      </c>
      <c r="E620" s="11">
        <v>410</v>
      </c>
    </row>
    <row r="621" spans="1:5" x14ac:dyDescent="0.25">
      <c r="A621" s="10">
        <v>620</v>
      </c>
      <c r="B621" s="52">
        <v>44373</v>
      </c>
      <c r="C621" s="13">
        <v>2</v>
      </c>
      <c r="D621" s="8" t="s">
        <v>23</v>
      </c>
      <c r="E621" s="11">
        <v>240</v>
      </c>
    </row>
    <row r="622" spans="1:5" x14ac:dyDescent="0.25">
      <c r="A622" s="10">
        <v>621</v>
      </c>
      <c r="B622" s="52">
        <v>44373</v>
      </c>
      <c r="C622" s="13">
        <v>3</v>
      </c>
      <c r="D622" s="8" t="s">
        <v>96</v>
      </c>
      <c r="E622" s="11">
        <v>380</v>
      </c>
    </row>
    <row r="623" spans="1:5" x14ac:dyDescent="0.25">
      <c r="A623" s="10">
        <v>622</v>
      </c>
      <c r="B623" s="52">
        <v>44373</v>
      </c>
      <c r="C623" s="13">
        <v>4</v>
      </c>
      <c r="D623" s="8" t="s">
        <v>41</v>
      </c>
      <c r="E623" s="11">
        <v>570</v>
      </c>
    </row>
    <row r="624" spans="1:5" x14ac:dyDescent="0.25">
      <c r="A624" s="10">
        <v>623</v>
      </c>
      <c r="B624" s="52">
        <v>44373</v>
      </c>
      <c r="C624" s="13">
        <v>3</v>
      </c>
      <c r="D624" s="8" t="s">
        <v>151</v>
      </c>
      <c r="E624" s="11">
        <v>390</v>
      </c>
    </row>
    <row r="625" spans="1:5" x14ac:dyDescent="0.25">
      <c r="A625" s="10">
        <v>624</v>
      </c>
      <c r="B625" s="52">
        <v>44373</v>
      </c>
      <c r="C625" s="13">
        <v>2</v>
      </c>
      <c r="D625" s="8" t="s">
        <v>126</v>
      </c>
      <c r="E625" s="11">
        <v>180</v>
      </c>
    </row>
    <row r="626" spans="1:5" x14ac:dyDescent="0.25">
      <c r="A626" s="10">
        <v>625</v>
      </c>
      <c r="B626" s="52">
        <v>44373</v>
      </c>
      <c r="C626" s="13">
        <v>2</v>
      </c>
      <c r="D626" s="8" t="s">
        <v>140</v>
      </c>
      <c r="E626" s="11">
        <v>260</v>
      </c>
    </row>
    <row r="627" spans="1:5" x14ac:dyDescent="0.25">
      <c r="A627" s="10">
        <v>626</v>
      </c>
      <c r="B627" s="52">
        <v>44373</v>
      </c>
      <c r="C627" s="13">
        <v>4</v>
      </c>
      <c r="D627" s="8" t="s">
        <v>36</v>
      </c>
      <c r="E627" s="11">
        <v>580</v>
      </c>
    </row>
    <row r="628" spans="1:5" x14ac:dyDescent="0.25">
      <c r="A628" s="10">
        <v>627</v>
      </c>
      <c r="B628" s="52">
        <v>44373</v>
      </c>
      <c r="C628" s="13">
        <v>2</v>
      </c>
      <c r="D628" s="8" t="s">
        <v>100</v>
      </c>
      <c r="E628" s="11">
        <v>260</v>
      </c>
    </row>
    <row r="629" spans="1:5" x14ac:dyDescent="0.25">
      <c r="A629" s="10">
        <v>628</v>
      </c>
      <c r="B629" s="52">
        <v>44373</v>
      </c>
      <c r="C629" s="13">
        <v>6</v>
      </c>
      <c r="D629" s="8" t="s">
        <v>148</v>
      </c>
      <c r="E629" s="11">
        <v>640</v>
      </c>
    </row>
    <row r="630" spans="1:5" x14ac:dyDescent="0.25">
      <c r="A630" s="10">
        <v>629</v>
      </c>
      <c r="B630" s="52">
        <v>44373</v>
      </c>
      <c r="C630" s="13">
        <v>5</v>
      </c>
      <c r="D630" s="8" t="s">
        <v>68</v>
      </c>
      <c r="E630" s="11">
        <v>650</v>
      </c>
    </row>
    <row r="631" spans="1:5" x14ac:dyDescent="0.25">
      <c r="A631" s="10">
        <v>630</v>
      </c>
      <c r="B631" s="52">
        <v>44373</v>
      </c>
      <c r="C631" s="13">
        <v>3</v>
      </c>
      <c r="D631" s="8" t="s">
        <v>25</v>
      </c>
      <c r="E631" s="11">
        <v>330</v>
      </c>
    </row>
    <row r="632" spans="1:5" x14ac:dyDescent="0.25">
      <c r="A632" s="10">
        <v>631</v>
      </c>
      <c r="B632" s="52">
        <v>44373</v>
      </c>
      <c r="C632" s="13">
        <v>3</v>
      </c>
      <c r="D632" s="8" t="s">
        <v>142</v>
      </c>
      <c r="E632" s="11">
        <v>270</v>
      </c>
    </row>
    <row r="633" spans="1:5" x14ac:dyDescent="0.25">
      <c r="A633" s="10">
        <v>632</v>
      </c>
      <c r="B633" s="52">
        <v>44373</v>
      </c>
      <c r="C633" s="13">
        <v>3</v>
      </c>
      <c r="D633" s="8" t="s">
        <v>53</v>
      </c>
      <c r="E633" s="11">
        <v>390</v>
      </c>
    </row>
    <row r="634" spans="1:5" x14ac:dyDescent="0.25">
      <c r="A634" s="10">
        <v>633</v>
      </c>
      <c r="B634" s="52">
        <v>44373</v>
      </c>
      <c r="C634" s="13">
        <v>2</v>
      </c>
      <c r="D634" s="8" t="s">
        <v>126</v>
      </c>
      <c r="E634" s="11">
        <v>180</v>
      </c>
    </row>
    <row r="635" spans="1:5" x14ac:dyDescent="0.25">
      <c r="A635" s="10">
        <v>634</v>
      </c>
      <c r="B635" s="52">
        <v>44373</v>
      </c>
      <c r="C635" s="13">
        <v>3</v>
      </c>
      <c r="D635" s="8" t="s">
        <v>123</v>
      </c>
      <c r="E635" s="11">
        <v>390</v>
      </c>
    </row>
    <row r="636" spans="1:5" x14ac:dyDescent="0.25">
      <c r="A636" s="10">
        <v>635</v>
      </c>
      <c r="B636" s="52">
        <v>44373</v>
      </c>
      <c r="C636" s="13">
        <v>4</v>
      </c>
      <c r="D636" s="8" t="s">
        <v>56</v>
      </c>
      <c r="E636" s="11">
        <v>540</v>
      </c>
    </row>
    <row r="637" spans="1:5" x14ac:dyDescent="0.25">
      <c r="A637" s="10">
        <v>636</v>
      </c>
      <c r="B637" s="52">
        <v>44373</v>
      </c>
      <c r="C637" s="13">
        <v>2</v>
      </c>
      <c r="D637" s="8" t="s">
        <v>112</v>
      </c>
      <c r="E637" s="11">
        <v>220</v>
      </c>
    </row>
    <row r="638" spans="1:5" x14ac:dyDescent="0.25">
      <c r="A638" s="10">
        <v>637</v>
      </c>
      <c r="B638" s="52">
        <v>44373</v>
      </c>
      <c r="C638" s="13">
        <v>3</v>
      </c>
      <c r="D638" s="8" t="s">
        <v>43</v>
      </c>
      <c r="E638" s="11">
        <v>390</v>
      </c>
    </row>
    <row r="639" spans="1:5" x14ac:dyDescent="0.25">
      <c r="A639" s="10">
        <v>638</v>
      </c>
      <c r="B639" s="52">
        <v>44373</v>
      </c>
      <c r="C639" s="13">
        <v>2</v>
      </c>
      <c r="D639" s="8" t="s">
        <v>44</v>
      </c>
      <c r="E639" s="11">
        <v>270</v>
      </c>
    </row>
    <row r="640" spans="1:5" x14ac:dyDescent="0.25">
      <c r="A640" s="10">
        <v>639</v>
      </c>
      <c r="B640" s="52">
        <v>44373</v>
      </c>
      <c r="C640" s="13">
        <v>3</v>
      </c>
      <c r="D640" s="8" t="s">
        <v>42</v>
      </c>
      <c r="E640" s="11">
        <v>420</v>
      </c>
    </row>
    <row r="641" spans="1:5" x14ac:dyDescent="0.25">
      <c r="A641" s="10">
        <v>640</v>
      </c>
      <c r="B641" s="52">
        <v>44373</v>
      </c>
      <c r="C641" s="13">
        <v>1</v>
      </c>
      <c r="D641" s="8" t="s">
        <v>124</v>
      </c>
      <c r="E641" s="11">
        <v>130</v>
      </c>
    </row>
    <row r="642" spans="1:5" x14ac:dyDescent="0.25">
      <c r="A642" s="10">
        <v>641</v>
      </c>
      <c r="B642" s="52">
        <v>44373</v>
      </c>
      <c r="C642" s="13">
        <v>3</v>
      </c>
      <c r="D642" s="8" t="s">
        <v>93</v>
      </c>
      <c r="E642" s="11">
        <v>380</v>
      </c>
    </row>
    <row r="643" spans="1:5" x14ac:dyDescent="0.25">
      <c r="A643" s="10">
        <v>642</v>
      </c>
      <c r="B643" s="52">
        <v>44373</v>
      </c>
      <c r="C643" s="13">
        <v>1</v>
      </c>
      <c r="D643" s="8" t="s">
        <v>109</v>
      </c>
      <c r="E643" s="11">
        <v>90</v>
      </c>
    </row>
    <row r="644" spans="1:5" x14ac:dyDescent="0.25">
      <c r="A644" s="10">
        <v>643</v>
      </c>
      <c r="B644" s="52">
        <v>44373</v>
      </c>
      <c r="C644" s="13">
        <v>2</v>
      </c>
      <c r="D644" s="8" t="s">
        <v>103</v>
      </c>
      <c r="E644" s="11">
        <v>260</v>
      </c>
    </row>
    <row r="645" spans="1:5" x14ac:dyDescent="0.25">
      <c r="A645" s="10">
        <v>644</v>
      </c>
      <c r="B645" s="52">
        <v>44373</v>
      </c>
      <c r="C645" s="13">
        <v>4</v>
      </c>
      <c r="D645" s="8" t="s">
        <v>30</v>
      </c>
      <c r="E645" s="11">
        <v>420</v>
      </c>
    </row>
    <row r="646" spans="1:5" x14ac:dyDescent="0.25">
      <c r="A646" s="10">
        <v>645</v>
      </c>
      <c r="B646" s="52">
        <v>44373</v>
      </c>
      <c r="C646" s="13">
        <v>4</v>
      </c>
      <c r="D646" s="8" t="s">
        <v>135</v>
      </c>
      <c r="E646" s="11">
        <v>440</v>
      </c>
    </row>
    <row r="647" spans="1:5" x14ac:dyDescent="0.25">
      <c r="A647" s="10">
        <v>646</v>
      </c>
      <c r="B647" s="52">
        <v>44373</v>
      </c>
      <c r="C647" s="13">
        <v>4</v>
      </c>
      <c r="D647" s="8" t="s">
        <v>17</v>
      </c>
      <c r="E647" s="11">
        <v>500</v>
      </c>
    </row>
    <row r="648" spans="1:5" x14ac:dyDescent="0.25">
      <c r="A648" s="10">
        <v>647</v>
      </c>
      <c r="B648" s="52">
        <v>44373</v>
      </c>
      <c r="C648" s="13">
        <v>2</v>
      </c>
      <c r="D648" s="8" t="s">
        <v>106</v>
      </c>
      <c r="E648" s="11">
        <v>240</v>
      </c>
    </row>
    <row r="649" spans="1:5" x14ac:dyDescent="0.25">
      <c r="A649" s="10">
        <v>648</v>
      </c>
      <c r="B649" s="52">
        <v>44373</v>
      </c>
      <c r="C649" s="13">
        <v>3</v>
      </c>
      <c r="D649" s="8" t="s">
        <v>107</v>
      </c>
      <c r="E649" s="11">
        <v>360</v>
      </c>
    </row>
    <row r="650" spans="1:5" x14ac:dyDescent="0.25">
      <c r="A650" s="10">
        <v>649</v>
      </c>
      <c r="B650" s="52">
        <v>44373</v>
      </c>
      <c r="C650" s="13">
        <v>3</v>
      </c>
      <c r="D650" s="8" t="s">
        <v>53</v>
      </c>
      <c r="E650" s="11">
        <v>390</v>
      </c>
    </row>
    <row r="651" spans="1:5" x14ac:dyDescent="0.25">
      <c r="A651" s="10">
        <v>650</v>
      </c>
      <c r="B651" s="52">
        <v>44373</v>
      </c>
      <c r="C651" s="13">
        <v>3</v>
      </c>
      <c r="D651" s="8" t="s">
        <v>96</v>
      </c>
      <c r="E651" s="11">
        <v>380</v>
      </c>
    </row>
    <row r="652" spans="1:5" x14ac:dyDescent="0.25">
      <c r="A652" s="10">
        <v>651</v>
      </c>
      <c r="B652" s="52">
        <v>44373</v>
      </c>
      <c r="C652" s="13">
        <v>6</v>
      </c>
      <c r="D652" s="8" t="s">
        <v>148</v>
      </c>
      <c r="E652" s="11">
        <v>640</v>
      </c>
    </row>
    <row r="653" spans="1:5" x14ac:dyDescent="0.25">
      <c r="A653" s="10">
        <v>652</v>
      </c>
      <c r="B653" s="52">
        <v>44373</v>
      </c>
      <c r="C653" s="13">
        <v>1</v>
      </c>
      <c r="D653" s="8" t="s">
        <v>109</v>
      </c>
      <c r="E653" s="11">
        <v>90</v>
      </c>
    </row>
    <row r="654" spans="1:5" x14ac:dyDescent="0.25">
      <c r="A654" s="10">
        <v>653</v>
      </c>
      <c r="B654" s="52">
        <v>44373</v>
      </c>
      <c r="C654" s="13">
        <v>2</v>
      </c>
      <c r="D654" s="8" t="s">
        <v>72</v>
      </c>
      <c r="E654" s="11">
        <v>300</v>
      </c>
    </row>
    <row r="655" spans="1:5" x14ac:dyDescent="0.25">
      <c r="A655" s="10">
        <v>654</v>
      </c>
      <c r="B655" s="52">
        <v>44373</v>
      </c>
      <c r="C655" s="13">
        <v>4</v>
      </c>
      <c r="D655" s="8" t="s">
        <v>156</v>
      </c>
      <c r="E655" s="11">
        <v>520</v>
      </c>
    </row>
    <row r="656" spans="1:5" x14ac:dyDescent="0.25">
      <c r="A656" s="10">
        <v>655</v>
      </c>
      <c r="B656" s="52">
        <v>44373</v>
      </c>
      <c r="C656" s="13">
        <v>3</v>
      </c>
      <c r="D656" s="8" t="s">
        <v>107</v>
      </c>
      <c r="E656" s="11">
        <v>360</v>
      </c>
    </row>
    <row r="657" spans="1:5" x14ac:dyDescent="0.25">
      <c r="A657" s="10">
        <v>656</v>
      </c>
      <c r="B657" s="52">
        <v>44373</v>
      </c>
      <c r="C657" s="13">
        <v>2</v>
      </c>
      <c r="D657" s="8" t="s">
        <v>126</v>
      </c>
      <c r="E657" s="11">
        <v>180</v>
      </c>
    </row>
    <row r="658" spans="1:5" x14ac:dyDescent="0.25">
      <c r="A658" s="10">
        <v>657</v>
      </c>
      <c r="B658" s="52">
        <v>44373</v>
      </c>
      <c r="C658" s="13">
        <v>5</v>
      </c>
      <c r="D658" s="8" t="s">
        <v>61</v>
      </c>
      <c r="E658" s="11">
        <v>690</v>
      </c>
    </row>
    <row r="659" spans="1:5" x14ac:dyDescent="0.25">
      <c r="A659" s="10">
        <v>658</v>
      </c>
      <c r="B659" s="52">
        <v>44373</v>
      </c>
      <c r="C659" s="13">
        <v>4</v>
      </c>
      <c r="D659" s="8" t="s">
        <v>54</v>
      </c>
      <c r="E659" s="11">
        <v>480</v>
      </c>
    </row>
    <row r="660" spans="1:5" x14ac:dyDescent="0.25">
      <c r="A660" s="10">
        <v>659</v>
      </c>
      <c r="B660" s="52">
        <v>44373</v>
      </c>
      <c r="C660" s="13">
        <v>4</v>
      </c>
      <c r="D660" s="8" t="s">
        <v>30</v>
      </c>
      <c r="E660" s="11">
        <v>420</v>
      </c>
    </row>
    <row r="661" spans="1:5" x14ac:dyDescent="0.25">
      <c r="A661" s="10">
        <v>660</v>
      </c>
      <c r="B661" s="52">
        <v>44373</v>
      </c>
      <c r="C661" s="13">
        <v>2</v>
      </c>
      <c r="D661" s="8" t="s">
        <v>126</v>
      </c>
      <c r="E661" s="11">
        <v>180</v>
      </c>
    </row>
    <row r="662" spans="1:5" x14ac:dyDescent="0.25">
      <c r="A662" s="10">
        <v>661</v>
      </c>
      <c r="B662" s="52">
        <v>44373</v>
      </c>
      <c r="C662" s="13">
        <v>2</v>
      </c>
      <c r="D662" s="8" t="s">
        <v>23</v>
      </c>
      <c r="E662" s="11">
        <v>240</v>
      </c>
    </row>
    <row r="663" spans="1:5" x14ac:dyDescent="0.25">
      <c r="A663" s="10">
        <v>662</v>
      </c>
      <c r="B663" s="52">
        <v>44373</v>
      </c>
      <c r="C663" s="13">
        <v>4</v>
      </c>
      <c r="D663" s="8" t="s">
        <v>76</v>
      </c>
      <c r="E663" s="11">
        <v>540</v>
      </c>
    </row>
    <row r="664" spans="1:5" x14ac:dyDescent="0.25">
      <c r="A664" s="10">
        <v>663</v>
      </c>
      <c r="B664" s="52">
        <v>44373</v>
      </c>
      <c r="C664" s="13">
        <v>3</v>
      </c>
      <c r="D664" s="8" t="s">
        <v>142</v>
      </c>
      <c r="E664" s="11">
        <v>270</v>
      </c>
    </row>
    <row r="665" spans="1:5" x14ac:dyDescent="0.25">
      <c r="A665" s="10">
        <v>664</v>
      </c>
      <c r="B665" s="52">
        <v>44373</v>
      </c>
      <c r="C665" s="13">
        <v>1</v>
      </c>
      <c r="D665" s="8" t="s">
        <v>38</v>
      </c>
      <c r="E665" s="11">
        <v>150</v>
      </c>
    </row>
    <row r="666" spans="1:5" x14ac:dyDescent="0.25">
      <c r="A666" s="10">
        <v>665</v>
      </c>
      <c r="B666" s="52">
        <v>44373</v>
      </c>
      <c r="C666" s="13">
        <v>2</v>
      </c>
      <c r="D666" s="8" t="s">
        <v>72</v>
      </c>
      <c r="E666" s="11">
        <v>300</v>
      </c>
    </row>
    <row r="667" spans="1:5" x14ac:dyDescent="0.25">
      <c r="A667" s="10">
        <v>666</v>
      </c>
      <c r="B667" s="52">
        <v>44373</v>
      </c>
      <c r="C667" s="13">
        <v>4</v>
      </c>
      <c r="D667" s="8" t="s">
        <v>132</v>
      </c>
      <c r="E667" s="11">
        <v>420</v>
      </c>
    </row>
    <row r="668" spans="1:5" x14ac:dyDescent="0.25">
      <c r="A668" s="10">
        <v>667</v>
      </c>
      <c r="B668" s="52">
        <v>44373</v>
      </c>
      <c r="C668" s="13">
        <v>2</v>
      </c>
      <c r="D668" s="8" t="s">
        <v>72</v>
      </c>
      <c r="E668" s="11">
        <v>300</v>
      </c>
    </row>
    <row r="669" spans="1:5" x14ac:dyDescent="0.25">
      <c r="A669" s="10">
        <v>668</v>
      </c>
      <c r="B669" s="52">
        <v>44373</v>
      </c>
      <c r="C669" s="13">
        <v>2</v>
      </c>
      <c r="D669" s="8" t="s">
        <v>23</v>
      </c>
      <c r="E669" s="11">
        <v>240</v>
      </c>
    </row>
    <row r="670" spans="1:5" x14ac:dyDescent="0.25">
      <c r="A670" s="10">
        <v>669</v>
      </c>
      <c r="B670" s="52">
        <v>44373</v>
      </c>
      <c r="C670" s="13">
        <v>3</v>
      </c>
      <c r="D670" s="8" t="s">
        <v>91</v>
      </c>
      <c r="E670" s="11">
        <v>370</v>
      </c>
    </row>
    <row r="671" spans="1:5" x14ac:dyDescent="0.25">
      <c r="A671" s="10">
        <v>670</v>
      </c>
      <c r="B671" s="52">
        <v>44373</v>
      </c>
      <c r="C671" s="13">
        <v>3</v>
      </c>
      <c r="D671" s="8" t="s">
        <v>71</v>
      </c>
      <c r="E671" s="11">
        <v>410</v>
      </c>
    </row>
    <row r="672" spans="1:5" x14ac:dyDescent="0.25">
      <c r="A672" s="10">
        <v>671</v>
      </c>
      <c r="B672" s="52">
        <v>44373</v>
      </c>
      <c r="C672" s="13">
        <v>3</v>
      </c>
      <c r="D672" s="8" t="s">
        <v>107</v>
      </c>
      <c r="E672" s="11">
        <v>360</v>
      </c>
    </row>
    <row r="673" spans="1:5" x14ac:dyDescent="0.25">
      <c r="A673" s="10">
        <v>672</v>
      </c>
      <c r="B673" s="52">
        <v>44373</v>
      </c>
      <c r="C673" s="13">
        <v>3</v>
      </c>
      <c r="D673" s="8" t="s">
        <v>75</v>
      </c>
      <c r="E673" s="11">
        <v>410</v>
      </c>
    </row>
    <row r="674" spans="1:5" x14ac:dyDescent="0.25">
      <c r="A674" s="10">
        <v>673</v>
      </c>
      <c r="B674" s="52">
        <v>44373</v>
      </c>
      <c r="C674" s="13">
        <v>4</v>
      </c>
      <c r="D674" s="8" t="s">
        <v>102</v>
      </c>
      <c r="E674" s="11">
        <v>520</v>
      </c>
    </row>
    <row r="675" spans="1:5" x14ac:dyDescent="0.25">
      <c r="A675" s="10">
        <v>674</v>
      </c>
      <c r="B675" s="52">
        <v>44373</v>
      </c>
      <c r="C675" s="13">
        <v>4</v>
      </c>
      <c r="D675" s="8" t="s">
        <v>54</v>
      </c>
      <c r="E675" s="11">
        <v>480</v>
      </c>
    </row>
    <row r="676" spans="1:5" x14ac:dyDescent="0.25">
      <c r="A676" s="10">
        <v>675</v>
      </c>
      <c r="B676" s="52">
        <v>44373</v>
      </c>
      <c r="C676" s="13">
        <v>4</v>
      </c>
      <c r="D676" s="8" t="s">
        <v>41</v>
      </c>
      <c r="E676" s="11">
        <v>570</v>
      </c>
    </row>
    <row r="677" spans="1:5" x14ac:dyDescent="0.25">
      <c r="A677" s="10">
        <v>676</v>
      </c>
      <c r="B677" s="52">
        <v>44374</v>
      </c>
      <c r="C677" s="13">
        <v>4</v>
      </c>
      <c r="D677" s="8" t="s">
        <v>74</v>
      </c>
      <c r="E677" s="11">
        <v>520</v>
      </c>
    </row>
    <row r="678" spans="1:5" x14ac:dyDescent="0.25">
      <c r="A678" s="10">
        <v>677</v>
      </c>
      <c r="B678" s="52">
        <v>44374</v>
      </c>
      <c r="C678" s="13">
        <v>4</v>
      </c>
      <c r="D678" s="8" t="s">
        <v>135</v>
      </c>
      <c r="E678" s="11">
        <v>440</v>
      </c>
    </row>
    <row r="679" spans="1:5" x14ac:dyDescent="0.25">
      <c r="A679" s="10">
        <v>678</v>
      </c>
      <c r="B679" s="52">
        <v>44374</v>
      </c>
      <c r="C679" s="13">
        <v>4</v>
      </c>
      <c r="D679" s="8" t="s">
        <v>17</v>
      </c>
      <c r="E679" s="11">
        <v>500</v>
      </c>
    </row>
    <row r="680" spans="1:5" x14ac:dyDescent="0.25">
      <c r="A680" s="10">
        <v>679</v>
      </c>
      <c r="B680" s="52">
        <v>44374</v>
      </c>
      <c r="C680" s="13">
        <v>2</v>
      </c>
      <c r="D680" s="8" t="s">
        <v>106</v>
      </c>
      <c r="E680" s="11">
        <v>240</v>
      </c>
    </row>
    <row r="681" spans="1:5" x14ac:dyDescent="0.25">
      <c r="A681" s="10">
        <v>680</v>
      </c>
      <c r="B681" s="52">
        <v>44374</v>
      </c>
      <c r="C681" s="13">
        <v>3</v>
      </c>
      <c r="D681" s="8" t="s">
        <v>107</v>
      </c>
      <c r="E681" s="11">
        <v>360</v>
      </c>
    </row>
    <row r="682" spans="1:5" x14ac:dyDescent="0.25">
      <c r="A682" s="10">
        <v>681</v>
      </c>
      <c r="B682" s="52">
        <v>44374</v>
      </c>
      <c r="C682" s="13">
        <v>4</v>
      </c>
      <c r="D682" s="8" t="s">
        <v>41</v>
      </c>
      <c r="E682" s="11">
        <v>570</v>
      </c>
    </row>
    <row r="683" spans="1:5" x14ac:dyDescent="0.25">
      <c r="A683" s="10">
        <v>682</v>
      </c>
      <c r="B683" s="52">
        <v>44374</v>
      </c>
      <c r="C683" s="13">
        <v>6</v>
      </c>
      <c r="D683" s="8" t="s">
        <v>34</v>
      </c>
      <c r="E683" s="11">
        <v>660</v>
      </c>
    </row>
    <row r="684" spans="1:5" x14ac:dyDescent="0.25">
      <c r="A684" s="10">
        <v>683</v>
      </c>
      <c r="B684" s="52">
        <v>44374</v>
      </c>
      <c r="C684" s="13">
        <v>3</v>
      </c>
      <c r="D684" s="8" t="s">
        <v>39</v>
      </c>
      <c r="E684" s="11">
        <v>430</v>
      </c>
    </row>
    <row r="685" spans="1:5" x14ac:dyDescent="0.25">
      <c r="A685" s="10">
        <v>684</v>
      </c>
      <c r="B685" s="52">
        <v>44374</v>
      </c>
      <c r="C685" s="13">
        <v>3</v>
      </c>
      <c r="D685" s="8" t="s">
        <v>25</v>
      </c>
      <c r="E685" s="11">
        <v>330</v>
      </c>
    </row>
    <row r="686" spans="1:5" x14ac:dyDescent="0.25">
      <c r="A686" s="10">
        <v>685</v>
      </c>
      <c r="B686" s="52">
        <v>44374</v>
      </c>
      <c r="C686" s="13">
        <v>1</v>
      </c>
      <c r="D686" s="8" t="s">
        <v>109</v>
      </c>
      <c r="E686" s="11">
        <v>90</v>
      </c>
    </row>
    <row r="687" spans="1:5" x14ac:dyDescent="0.25">
      <c r="A687" s="10">
        <v>686</v>
      </c>
      <c r="B687" s="52">
        <v>44374</v>
      </c>
      <c r="C687" s="13">
        <v>2</v>
      </c>
      <c r="D687" s="8" t="s">
        <v>106</v>
      </c>
      <c r="E687" s="11">
        <v>240</v>
      </c>
    </row>
    <row r="688" spans="1:5" x14ac:dyDescent="0.25">
      <c r="A688" s="10">
        <v>687</v>
      </c>
      <c r="B688" s="52">
        <v>44374</v>
      </c>
      <c r="C688" s="13">
        <v>3</v>
      </c>
      <c r="D688" s="8" t="s">
        <v>47</v>
      </c>
      <c r="E688" s="11">
        <v>450</v>
      </c>
    </row>
    <row r="689" spans="1:5" x14ac:dyDescent="0.25">
      <c r="A689" s="10">
        <v>688</v>
      </c>
      <c r="B689" s="52">
        <v>44374</v>
      </c>
      <c r="C689" s="13">
        <v>2</v>
      </c>
      <c r="D689" s="8" t="s">
        <v>140</v>
      </c>
      <c r="E689" s="11">
        <v>260</v>
      </c>
    </row>
    <row r="690" spans="1:5" x14ac:dyDescent="0.25">
      <c r="A690" s="10">
        <v>689</v>
      </c>
      <c r="B690" s="52">
        <v>44374</v>
      </c>
      <c r="C690" s="13">
        <v>2</v>
      </c>
      <c r="D690" s="8" t="s">
        <v>114</v>
      </c>
      <c r="E690" s="11">
        <v>220</v>
      </c>
    </row>
    <row r="691" spans="1:5" x14ac:dyDescent="0.25">
      <c r="A691" s="10">
        <v>690</v>
      </c>
      <c r="B691" s="52">
        <v>44374</v>
      </c>
      <c r="C691" s="13">
        <v>2</v>
      </c>
      <c r="D691" s="8" t="s">
        <v>126</v>
      </c>
      <c r="E691" s="11">
        <v>180</v>
      </c>
    </row>
    <row r="692" spans="1:5" x14ac:dyDescent="0.25">
      <c r="A692" s="10">
        <v>691</v>
      </c>
      <c r="B692" s="52">
        <v>44374</v>
      </c>
      <c r="C692" s="13">
        <v>2</v>
      </c>
      <c r="D692" s="8" t="s">
        <v>90</v>
      </c>
      <c r="E692" s="11">
        <v>250</v>
      </c>
    </row>
    <row r="693" spans="1:5" x14ac:dyDescent="0.25">
      <c r="A693" s="10">
        <v>692</v>
      </c>
      <c r="B693" s="52">
        <v>44374</v>
      </c>
      <c r="C693" s="13">
        <v>5</v>
      </c>
      <c r="D693" s="8" t="s">
        <v>136</v>
      </c>
      <c r="E693" s="11">
        <v>540</v>
      </c>
    </row>
    <row r="694" spans="1:5" x14ac:dyDescent="0.25">
      <c r="A694" s="10">
        <v>693</v>
      </c>
      <c r="B694" s="52">
        <v>44374</v>
      </c>
      <c r="C694" s="13">
        <v>2</v>
      </c>
      <c r="D694" s="8" t="s">
        <v>44</v>
      </c>
      <c r="E694" s="11">
        <v>270</v>
      </c>
    </row>
    <row r="695" spans="1:5" x14ac:dyDescent="0.25">
      <c r="A695" s="10">
        <v>694</v>
      </c>
      <c r="B695" s="52">
        <v>44374</v>
      </c>
      <c r="C695" s="13">
        <v>4</v>
      </c>
      <c r="D695" s="8" t="s">
        <v>58</v>
      </c>
      <c r="E695" s="11">
        <v>540</v>
      </c>
    </row>
    <row r="696" spans="1:5" x14ac:dyDescent="0.25">
      <c r="A696" s="10">
        <v>695</v>
      </c>
      <c r="B696" s="52">
        <v>44374</v>
      </c>
      <c r="C696" s="13">
        <v>3</v>
      </c>
      <c r="D696" s="8" t="s">
        <v>101</v>
      </c>
      <c r="E696" s="11">
        <v>390</v>
      </c>
    </row>
    <row r="697" spans="1:5" x14ac:dyDescent="0.25">
      <c r="A697" s="10">
        <v>696</v>
      </c>
      <c r="B697" s="52">
        <v>44374</v>
      </c>
      <c r="C697" s="13">
        <v>4</v>
      </c>
      <c r="D697" s="8" t="s">
        <v>135</v>
      </c>
      <c r="E697" s="11">
        <v>440</v>
      </c>
    </row>
    <row r="698" spans="1:5" x14ac:dyDescent="0.25">
      <c r="A698" s="10">
        <v>697</v>
      </c>
      <c r="B698" s="52">
        <v>44374</v>
      </c>
      <c r="C698" s="13">
        <v>3</v>
      </c>
      <c r="D698" s="8" t="s">
        <v>130</v>
      </c>
      <c r="E698" s="11">
        <v>310</v>
      </c>
    </row>
    <row r="699" spans="1:5" x14ac:dyDescent="0.25">
      <c r="A699" s="10">
        <v>698</v>
      </c>
      <c r="B699" s="52">
        <v>44374</v>
      </c>
      <c r="C699" s="13">
        <v>3</v>
      </c>
      <c r="D699" s="8" t="s">
        <v>42</v>
      </c>
      <c r="E699" s="11">
        <v>420</v>
      </c>
    </row>
    <row r="700" spans="1:5" x14ac:dyDescent="0.25">
      <c r="A700" s="10">
        <v>699</v>
      </c>
      <c r="B700" s="52">
        <v>44374</v>
      </c>
      <c r="C700" s="13">
        <v>7</v>
      </c>
      <c r="D700" s="8" t="s">
        <v>35</v>
      </c>
      <c r="E700" s="11">
        <v>690</v>
      </c>
    </row>
    <row r="701" spans="1:5" x14ac:dyDescent="0.25">
      <c r="A701" s="10">
        <v>700</v>
      </c>
      <c r="B701" s="52">
        <v>44374</v>
      </c>
      <c r="C701" s="13">
        <v>5</v>
      </c>
      <c r="D701" s="8" t="s">
        <v>65</v>
      </c>
      <c r="E701" s="11">
        <v>570</v>
      </c>
    </row>
    <row r="702" spans="1:5" x14ac:dyDescent="0.25">
      <c r="A702" s="10">
        <v>701</v>
      </c>
      <c r="B702" s="52">
        <v>44374</v>
      </c>
      <c r="C702" s="13">
        <v>2</v>
      </c>
      <c r="D702" s="8" t="s">
        <v>23</v>
      </c>
      <c r="E702" s="11">
        <v>240</v>
      </c>
    </row>
    <row r="703" spans="1:5" x14ac:dyDescent="0.25">
      <c r="A703" s="10">
        <v>702</v>
      </c>
      <c r="B703" s="52">
        <v>44374</v>
      </c>
      <c r="C703" s="13">
        <v>3</v>
      </c>
      <c r="D703" s="8" t="s">
        <v>47</v>
      </c>
      <c r="E703" s="11">
        <v>450</v>
      </c>
    </row>
    <row r="704" spans="1:5" x14ac:dyDescent="0.25">
      <c r="A704" s="10">
        <v>703</v>
      </c>
      <c r="B704" s="52">
        <v>44374</v>
      </c>
      <c r="C704" s="13">
        <v>2</v>
      </c>
      <c r="D704" s="8" t="s">
        <v>114</v>
      </c>
      <c r="E704" s="11">
        <v>220</v>
      </c>
    </row>
    <row r="705" spans="1:5" x14ac:dyDescent="0.25">
      <c r="A705" s="10">
        <v>704</v>
      </c>
      <c r="B705" s="52">
        <v>44374</v>
      </c>
      <c r="C705" s="13">
        <v>4</v>
      </c>
      <c r="D705" s="8" t="s">
        <v>145</v>
      </c>
      <c r="E705" s="11">
        <v>400</v>
      </c>
    </row>
    <row r="706" spans="1:5" x14ac:dyDescent="0.25">
      <c r="A706" s="10">
        <v>705</v>
      </c>
      <c r="B706" s="52">
        <v>44374</v>
      </c>
      <c r="C706" s="13">
        <v>2</v>
      </c>
      <c r="D706" s="8" t="s">
        <v>23</v>
      </c>
      <c r="E706" s="11">
        <v>240</v>
      </c>
    </row>
    <row r="707" spans="1:5" x14ac:dyDescent="0.25">
      <c r="A707" s="10">
        <v>706</v>
      </c>
      <c r="B707" s="52">
        <v>44374</v>
      </c>
      <c r="C707" s="13">
        <v>3</v>
      </c>
      <c r="D707" s="8" t="s">
        <v>43</v>
      </c>
      <c r="E707" s="11">
        <v>390</v>
      </c>
    </row>
    <row r="708" spans="1:5" x14ac:dyDescent="0.25">
      <c r="A708" s="10">
        <v>707</v>
      </c>
      <c r="B708" s="52">
        <v>44374</v>
      </c>
      <c r="C708" s="13">
        <v>2</v>
      </c>
      <c r="D708" s="8" t="s">
        <v>106</v>
      </c>
      <c r="E708" s="11">
        <v>240</v>
      </c>
    </row>
    <row r="709" spans="1:5" x14ac:dyDescent="0.25">
      <c r="A709" s="10">
        <v>708</v>
      </c>
      <c r="B709" s="52">
        <v>44374</v>
      </c>
      <c r="C709" s="13">
        <v>4</v>
      </c>
      <c r="D709" s="8" t="s">
        <v>73</v>
      </c>
      <c r="E709" s="11">
        <v>510</v>
      </c>
    </row>
    <row r="710" spans="1:5" x14ac:dyDescent="0.25">
      <c r="A710" s="10">
        <v>709</v>
      </c>
      <c r="B710" s="52">
        <v>44374</v>
      </c>
      <c r="C710" s="13">
        <v>2</v>
      </c>
      <c r="D710" s="8" t="s">
        <v>72</v>
      </c>
      <c r="E710" s="11">
        <v>300</v>
      </c>
    </row>
    <row r="711" spans="1:5" x14ac:dyDescent="0.25">
      <c r="A711" s="10">
        <v>710</v>
      </c>
      <c r="B711" s="52">
        <v>44374</v>
      </c>
      <c r="C711" s="13">
        <v>3</v>
      </c>
      <c r="D711" s="8" t="s">
        <v>53</v>
      </c>
      <c r="E711" s="11">
        <v>390</v>
      </c>
    </row>
    <row r="712" spans="1:5" x14ac:dyDescent="0.25">
      <c r="A712" s="10">
        <v>711</v>
      </c>
      <c r="B712" s="52">
        <v>44374</v>
      </c>
      <c r="C712" s="13">
        <v>2</v>
      </c>
      <c r="D712" s="8" t="s">
        <v>23</v>
      </c>
      <c r="E712" s="11">
        <v>240</v>
      </c>
    </row>
    <row r="713" spans="1:5" x14ac:dyDescent="0.25">
      <c r="A713" s="10">
        <v>712</v>
      </c>
      <c r="B713" s="52">
        <v>44374</v>
      </c>
      <c r="C713" s="13">
        <v>3</v>
      </c>
      <c r="D713" s="8" t="s">
        <v>107</v>
      </c>
      <c r="E713" s="11">
        <v>360</v>
      </c>
    </row>
    <row r="714" spans="1:5" x14ac:dyDescent="0.25">
      <c r="A714" s="10">
        <v>713</v>
      </c>
      <c r="B714" s="52">
        <v>44374</v>
      </c>
      <c r="C714" s="13">
        <v>2</v>
      </c>
      <c r="D714" s="8" t="s">
        <v>23</v>
      </c>
      <c r="E714" s="11">
        <v>240</v>
      </c>
    </row>
    <row r="715" spans="1:5" x14ac:dyDescent="0.25">
      <c r="A715" s="10">
        <v>714</v>
      </c>
      <c r="B715" s="52">
        <v>44374</v>
      </c>
      <c r="C715" s="13">
        <v>3</v>
      </c>
      <c r="D715" s="8" t="s">
        <v>71</v>
      </c>
      <c r="E715" s="11">
        <v>410</v>
      </c>
    </row>
    <row r="716" spans="1:5" x14ac:dyDescent="0.25">
      <c r="A716" s="10">
        <v>715</v>
      </c>
      <c r="B716" s="52">
        <v>44374</v>
      </c>
      <c r="C716" s="13">
        <v>2</v>
      </c>
      <c r="D716" s="8" t="s">
        <v>140</v>
      </c>
      <c r="E716" s="11">
        <v>260</v>
      </c>
    </row>
    <row r="717" spans="1:5" x14ac:dyDescent="0.25">
      <c r="A717" s="10">
        <v>716</v>
      </c>
      <c r="B717" s="52">
        <v>44374</v>
      </c>
      <c r="C717" s="13">
        <v>4</v>
      </c>
      <c r="D717" s="8" t="s">
        <v>102</v>
      </c>
      <c r="E717" s="11">
        <v>520</v>
      </c>
    </row>
    <row r="718" spans="1:5" x14ac:dyDescent="0.25">
      <c r="A718" s="10">
        <v>717</v>
      </c>
      <c r="B718" s="52">
        <v>44374</v>
      </c>
      <c r="C718" s="13">
        <v>3</v>
      </c>
      <c r="D718" s="8" t="s">
        <v>39</v>
      </c>
      <c r="E718" s="11">
        <v>430</v>
      </c>
    </row>
    <row r="719" spans="1:5" x14ac:dyDescent="0.25">
      <c r="A719" s="10">
        <v>718</v>
      </c>
      <c r="B719" s="52">
        <v>44374</v>
      </c>
      <c r="C719" s="13">
        <v>3</v>
      </c>
      <c r="D719" s="8" t="s">
        <v>142</v>
      </c>
      <c r="E719" s="11">
        <v>270</v>
      </c>
    </row>
    <row r="720" spans="1:5" x14ac:dyDescent="0.25">
      <c r="A720" s="10">
        <v>719</v>
      </c>
      <c r="B720" s="52">
        <v>44374</v>
      </c>
      <c r="C720" s="13">
        <v>2</v>
      </c>
      <c r="D720" s="8" t="s">
        <v>106</v>
      </c>
      <c r="E720" s="11">
        <v>240</v>
      </c>
    </row>
    <row r="721" spans="1:5" x14ac:dyDescent="0.25">
      <c r="A721" s="10">
        <v>720</v>
      </c>
      <c r="B721" s="52">
        <v>44374</v>
      </c>
      <c r="C721" s="13">
        <v>3</v>
      </c>
      <c r="D721" s="8" t="s">
        <v>42</v>
      </c>
      <c r="E721" s="11">
        <v>420</v>
      </c>
    </row>
    <row r="722" spans="1:5" x14ac:dyDescent="0.25">
      <c r="A722" s="10">
        <v>721</v>
      </c>
      <c r="B722" s="52">
        <v>44374</v>
      </c>
      <c r="C722" s="13">
        <v>5</v>
      </c>
      <c r="D722" s="8" t="s">
        <v>29</v>
      </c>
      <c r="E722" s="11">
        <v>510</v>
      </c>
    </row>
    <row r="723" spans="1:5" x14ac:dyDescent="0.25">
      <c r="A723" s="10">
        <v>722</v>
      </c>
      <c r="B723" s="52">
        <v>44374</v>
      </c>
      <c r="C723" s="13">
        <v>3</v>
      </c>
      <c r="D723" s="8" t="s">
        <v>119</v>
      </c>
      <c r="E723" s="11">
        <v>350</v>
      </c>
    </row>
    <row r="724" spans="1:5" x14ac:dyDescent="0.25">
      <c r="A724" s="10">
        <v>723</v>
      </c>
      <c r="B724" s="52">
        <v>44374</v>
      </c>
      <c r="C724" s="13">
        <v>4</v>
      </c>
      <c r="D724" s="8" t="s">
        <v>58</v>
      </c>
      <c r="E724" s="11">
        <v>540</v>
      </c>
    </row>
    <row r="725" spans="1:5" x14ac:dyDescent="0.25">
      <c r="A725" s="10">
        <v>724</v>
      </c>
      <c r="B725" s="52">
        <v>44374</v>
      </c>
      <c r="C725" s="13">
        <v>5</v>
      </c>
      <c r="D725" s="8" t="s">
        <v>147</v>
      </c>
      <c r="E725" s="11">
        <v>510</v>
      </c>
    </row>
    <row r="726" spans="1:5" x14ac:dyDescent="0.25">
      <c r="A726" s="10">
        <v>725</v>
      </c>
      <c r="B726" s="53">
        <v>44374</v>
      </c>
      <c r="C726" s="15">
        <v>4</v>
      </c>
      <c r="D726" s="16" t="s">
        <v>32</v>
      </c>
      <c r="E726" s="11">
        <v>450</v>
      </c>
    </row>
    <row r="727" spans="1:5" x14ac:dyDescent="0.25">
      <c r="A727" s="10">
        <v>726</v>
      </c>
      <c r="B727" s="52">
        <v>44374</v>
      </c>
      <c r="C727" s="13">
        <v>3</v>
      </c>
      <c r="D727" s="8" t="s">
        <v>101</v>
      </c>
      <c r="E727" s="11">
        <v>390</v>
      </c>
    </row>
    <row r="728" spans="1:5" x14ac:dyDescent="0.25">
      <c r="A728" s="10">
        <v>727</v>
      </c>
      <c r="B728" s="52">
        <v>44374</v>
      </c>
      <c r="C728" s="13">
        <v>2</v>
      </c>
      <c r="D728" s="8" t="s">
        <v>106</v>
      </c>
      <c r="E728" s="11">
        <v>240</v>
      </c>
    </row>
    <row r="729" spans="1:5" x14ac:dyDescent="0.25">
      <c r="A729" s="10">
        <v>728</v>
      </c>
      <c r="B729" s="52">
        <v>44374</v>
      </c>
      <c r="C729" s="13">
        <v>2</v>
      </c>
      <c r="D729" s="8" t="s">
        <v>112</v>
      </c>
      <c r="E729" s="11">
        <v>220</v>
      </c>
    </row>
    <row r="730" spans="1:5" x14ac:dyDescent="0.25">
      <c r="A730" s="10">
        <v>729</v>
      </c>
      <c r="B730" s="52">
        <v>44374</v>
      </c>
      <c r="C730" s="13">
        <v>4</v>
      </c>
      <c r="D730" s="8" t="s">
        <v>70</v>
      </c>
      <c r="E730" s="11">
        <v>530</v>
      </c>
    </row>
    <row r="731" spans="1:5" x14ac:dyDescent="0.25">
      <c r="A731" s="10">
        <v>730</v>
      </c>
      <c r="B731" s="52">
        <v>44374</v>
      </c>
      <c r="C731" s="13">
        <v>2</v>
      </c>
      <c r="D731" s="8" t="s">
        <v>106</v>
      </c>
      <c r="E731" s="11">
        <v>240</v>
      </c>
    </row>
    <row r="732" spans="1:5" x14ac:dyDescent="0.25">
      <c r="A732" s="10">
        <v>731</v>
      </c>
      <c r="B732" s="52">
        <v>44374</v>
      </c>
      <c r="C732" s="13">
        <v>2</v>
      </c>
      <c r="D732" s="8" t="s">
        <v>126</v>
      </c>
      <c r="E732" s="11">
        <v>180</v>
      </c>
    </row>
    <row r="733" spans="1:5" x14ac:dyDescent="0.25">
      <c r="A733" s="10">
        <v>732</v>
      </c>
      <c r="B733" s="52">
        <v>44374</v>
      </c>
      <c r="C733" s="13">
        <v>4</v>
      </c>
      <c r="D733" s="8" t="s">
        <v>58</v>
      </c>
      <c r="E733" s="11">
        <v>540</v>
      </c>
    </row>
    <row r="734" spans="1:5" x14ac:dyDescent="0.25">
      <c r="A734" s="10">
        <v>733</v>
      </c>
      <c r="B734" s="52">
        <v>44374</v>
      </c>
      <c r="C734" s="13">
        <v>5</v>
      </c>
      <c r="D734" s="8" t="s">
        <v>149</v>
      </c>
      <c r="E734" s="11">
        <v>530</v>
      </c>
    </row>
    <row r="735" spans="1:5" x14ac:dyDescent="0.25">
      <c r="A735" s="10">
        <v>734</v>
      </c>
      <c r="B735" s="52">
        <v>44374</v>
      </c>
      <c r="C735" s="13">
        <v>1</v>
      </c>
      <c r="D735" s="8" t="s">
        <v>38</v>
      </c>
      <c r="E735" s="11">
        <v>150</v>
      </c>
    </row>
    <row r="736" spans="1:5" x14ac:dyDescent="0.25">
      <c r="A736" s="10">
        <v>735</v>
      </c>
      <c r="B736" s="52">
        <v>44374</v>
      </c>
      <c r="C736" s="13">
        <v>5</v>
      </c>
      <c r="D736" s="8" t="s">
        <v>137</v>
      </c>
      <c r="E736" s="11">
        <v>570</v>
      </c>
    </row>
    <row r="737" spans="1:5" x14ac:dyDescent="0.25">
      <c r="A737" s="10">
        <v>736</v>
      </c>
      <c r="B737" s="52">
        <v>44374</v>
      </c>
      <c r="C737" s="13">
        <v>5</v>
      </c>
      <c r="D737" s="8" t="s">
        <v>69</v>
      </c>
      <c r="E737" s="11">
        <v>670</v>
      </c>
    </row>
    <row r="738" spans="1:5" x14ac:dyDescent="0.25">
      <c r="A738" s="10">
        <v>737</v>
      </c>
      <c r="B738" s="52">
        <v>44374</v>
      </c>
      <c r="C738" s="13">
        <v>2</v>
      </c>
      <c r="D738" s="8" t="s">
        <v>100</v>
      </c>
      <c r="E738" s="11">
        <v>260</v>
      </c>
    </row>
    <row r="739" spans="1:5" x14ac:dyDescent="0.25">
      <c r="A739" s="10">
        <v>738</v>
      </c>
      <c r="B739" s="52">
        <v>44374</v>
      </c>
      <c r="C739" s="13">
        <v>4</v>
      </c>
      <c r="D739" s="8" t="s">
        <v>143</v>
      </c>
      <c r="E739" s="11">
        <v>390</v>
      </c>
    </row>
    <row r="740" spans="1:5" x14ac:dyDescent="0.25">
      <c r="A740" s="10">
        <v>739</v>
      </c>
      <c r="B740" s="52">
        <v>44374</v>
      </c>
      <c r="C740" s="13">
        <v>3</v>
      </c>
      <c r="D740" s="8" t="s">
        <v>53</v>
      </c>
      <c r="E740" s="11">
        <v>390</v>
      </c>
    </row>
    <row r="741" spans="1:5" x14ac:dyDescent="0.25">
      <c r="A741" s="10">
        <v>740</v>
      </c>
      <c r="B741" s="52">
        <v>44374</v>
      </c>
      <c r="C741" s="13">
        <v>4</v>
      </c>
      <c r="D741" s="8" t="s">
        <v>21</v>
      </c>
      <c r="E741" s="11">
        <v>460</v>
      </c>
    </row>
    <row r="742" spans="1:5" x14ac:dyDescent="0.25">
      <c r="A742" s="10">
        <v>741</v>
      </c>
      <c r="B742" s="52">
        <v>44374</v>
      </c>
      <c r="C742" s="13">
        <v>5</v>
      </c>
      <c r="D742" s="8" t="s">
        <v>48</v>
      </c>
      <c r="E742" s="11">
        <v>660</v>
      </c>
    </row>
    <row r="743" spans="1:5" x14ac:dyDescent="0.25">
      <c r="A743" s="10">
        <v>742</v>
      </c>
      <c r="B743" s="52">
        <v>44374</v>
      </c>
      <c r="C743" s="13">
        <v>7</v>
      </c>
      <c r="D743" s="8" t="s">
        <v>13</v>
      </c>
      <c r="E743" s="11">
        <v>870</v>
      </c>
    </row>
    <row r="744" spans="1:5" x14ac:dyDescent="0.25">
      <c r="A744" s="10">
        <v>743</v>
      </c>
      <c r="B744" s="52">
        <v>44374</v>
      </c>
      <c r="C744" s="13">
        <v>5</v>
      </c>
      <c r="D744" s="8" t="s">
        <v>64</v>
      </c>
      <c r="E744" s="11">
        <v>630</v>
      </c>
    </row>
    <row r="745" spans="1:5" ht="15.75" thickBot="1" x14ac:dyDescent="0.3">
      <c r="A745" s="10">
        <v>744</v>
      </c>
      <c r="B745" s="52">
        <v>44374</v>
      </c>
      <c r="C745" s="13">
        <v>3</v>
      </c>
      <c r="D745" s="8" t="s">
        <v>127</v>
      </c>
      <c r="E745" s="18">
        <v>300</v>
      </c>
    </row>
    <row r="746" spans="1:5" x14ac:dyDescent="0.25">
      <c r="E746" s="17">
        <f>SUM(E2:E745)</f>
        <v>283240</v>
      </c>
    </row>
  </sheetData>
  <autoFilter ref="A1:E804">
    <sortState ref="A2:E804">
      <sortCondition ref="B1:B804"/>
    </sortState>
  </autoFilter>
  <pageMargins left="0.7" right="0.7" top="0.75" bottom="0.75" header="0.3" footer="0.3"/>
  <pageSetup orientation="portrait" r:id="rId1"/>
  <ignoredErrors>
    <ignoredError sqref="H1"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3F779"/>
  </sheetPr>
  <dimension ref="A1:AC56"/>
  <sheetViews>
    <sheetView showGridLines="0" zoomScaleNormal="100" workbookViewId="0">
      <selection activeCell="B1" sqref="B1"/>
    </sheetView>
  </sheetViews>
  <sheetFormatPr baseColWidth="10" defaultRowHeight="15" x14ac:dyDescent="0.25"/>
  <cols>
    <col min="1" max="1" width="43.85546875" customWidth="1"/>
    <col min="2" max="14" width="10" customWidth="1"/>
    <col min="15" max="15" width="10.42578125" customWidth="1"/>
    <col min="16" max="16" width="25.28515625" customWidth="1"/>
    <col min="17" max="20" width="10" customWidth="1"/>
    <col min="21" max="29" width="10.140625" customWidth="1"/>
  </cols>
  <sheetData>
    <row r="1" spans="1:29" ht="18" customHeight="1" x14ac:dyDescent="0.25">
      <c r="A1" s="38" t="s">
        <v>162</v>
      </c>
      <c r="C1" s="20"/>
      <c r="D1" s="21"/>
      <c r="E1" s="21"/>
    </row>
    <row r="2" spans="1:29" ht="15.75" x14ac:dyDescent="0.25">
      <c r="A2" s="77" t="s">
        <v>235</v>
      </c>
    </row>
    <row r="4" spans="1:29" ht="15.75" x14ac:dyDescent="0.25">
      <c r="A4" s="25"/>
      <c r="B4" s="26">
        <v>43983</v>
      </c>
      <c r="C4" s="26">
        <v>44013</v>
      </c>
      <c r="D4" s="26">
        <v>44044</v>
      </c>
      <c r="E4" s="26">
        <v>44075</v>
      </c>
      <c r="F4" s="26">
        <v>44105</v>
      </c>
      <c r="G4" s="26">
        <v>44136</v>
      </c>
      <c r="H4" s="26">
        <v>44166</v>
      </c>
      <c r="I4" s="26">
        <v>44197</v>
      </c>
      <c r="J4" s="26">
        <v>44228</v>
      </c>
      <c r="K4" s="26">
        <v>44256</v>
      </c>
      <c r="L4" s="26">
        <v>44287</v>
      </c>
      <c r="M4" s="26">
        <v>44317</v>
      </c>
      <c r="N4" s="26">
        <v>44348</v>
      </c>
      <c r="O4" s="26"/>
      <c r="P4" s="49" t="s">
        <v>200</v>
      </c>
      <c r="Q4" s="48">
        <f>B4</f>
        <v>43983</v>
      </c>
      <c r="R4" s="48">
        <f t="shared" ref="R4:Z4" si="0">C4</f>
        <v>44013</v>
      </c>
      <c r="S4" s="48">
        <f t="shared" si="0"/>
        <v>44044</v>
      </c>
      <c r="T4" s="48">
        <f t="shared" si="0"/>
        <v>44075</v>
      </c>
      <c r="U4" s="48">
        <f t="shared" si="0"/>
        <v>44105</v>
      </c>
      <c r="V4" s="48">
        <f t="shared" si="0"/>
        <v>44136</v>
      </c>
      <c r="W4" s="48">
        <f t="shared" si="0"/>
        <v>44166</v>
      </c>
      <c r="X4" s="48">
        <f t="shared" si="0"/>
        <v>44197</v>
      </c>
      <c r="Y4" s="48">
        <f t="shared" si="0"/>
        <v>44228</v>
      </c>
      <c r="Z4" s="48">
        <f t="shared" si="0"/>
        <v>44256</v>
      </c>
      <c r="AA4" s="48">
        <f>L4</f>
        <v>44287</v>
      </c>
      <c r="AB4" s="48">
        <f t="shared" ref="AB4" si="1">M4</f>
        <v>44317</v>
      </c>
      <c r="AC4" s="48">
        <f t="shared" ref="AC4" si="2">N4</f>
        <v>44348</v>
      </c>
    </row>
    <row r="5" spans="1:29" x14ac:dyDescent="0.25">
      <c r="A5" s="25" t="s">
        <v>233</v>
      </c>
      <c r="B5" s="27">
        <v>0</v>
      </c>
      <c r="C5" s="27">
        <v>0</v>
      </c>
      <c r="D5" s="27">
        <v>0</v>
      </c>
      <c r="E5" s="27">
        <v>0</v>
      </c>
      <c r="F5" s="27">
        <v>0</v>
      </c>
      <c r="G5" s="27">
        <v>0</v>
      </c>
      <c r="H5" s="27">
        <v>0</v>
      </c>
      <c r="I5" s="27">
        <v>0</v>
      </c>
      <c r="J5" s="27">
        <v>0</v>
      </c>
      <c r="K5" s="27">
        <v>0</v>
      </c>
      <c r="L5" s="27">
        <v>0</v>
      </c>
      <c r="M5" s="27">
        <v>0</v>
      </c>
      <c r="N5" s="27">
        <v>0</v>
      </c>
      <c r="O5" s="27"/>
      <c r="P5" s="19"/>
      <c r="Q5" s="24" t="e">
        <f>B27/(B5+B6)</f>
        <v>#DIV/0!</v>
      </c>
      <c r="R5" s="24" t="e">
        <f t="shared" ref="R5:V5" si="3">C27/(C5+C6)</f>
        <v>#DIV/0!</v>
      </c>
      <c r="S5" s="24" t="e">
        <f t="shared" si="3"/>
        <v>#DIV/0!</v>
      </c>
      <c r="T5" s="24" t="e">
        <f t="shared" si="3"/>
        <v>#DIV/0!</v>
      </c>
      <c r="U5" s="24" t="e">
        <f t="shared" si="3"/>
        <v>#DIV/0!</v>
      </c>
      <c r="V5" s="24" t="e">
        <f t="shared" si="3"/>
        <v>#DIV/0!</v>
      </c>
      <c r="W5" s="24" t="e">
        <f t="shared" ref="W5" si="4">H27/(H5+H6)</f>
        <v>#DIV/0!</v>
      </c>
      <c r="X5" s="24" t="e">
        <f t="shared" ref="X5" si="5">I27/(I5+I6)</f>
        <v>#DIV/0!</v>
      </c>
      <c r="Y5" s="24" t="e">
        <f t="shared" ref="Y5" si="6">J27/(J5+J6)</f>
        <v>#DIV/0!</v>
      </c>
      <c r="Z5" s="24" t="e">
        <f t="shared" ref="Z5" si="7">K27/(K5+K6)</f>
        <v>#DIV/0!</v>
      </c>
      <c r="AA5" s="24" t="e">
        <f t="shared" ref="AA5" si="8">L27/(L5+L6)</f>
        <v>#DIV/0!</v>
      </c>
      <c r="AB5" s="24" t="e">
        <f t="shared" ref="AB5" si="9">M27/(M5+M6)</f>
        <v>#DIV/0!</v>
      </c>
      <c r="AC5" s="24" t="e">
        <f t="shared" ref="AC5" si="10">N27/(N5+N6)</f>
        <v>#DIV/0!</v>
      </c>
    </row>
    <row r="6" spans="1:29" x14ac:dyDescent="0.25">
      <c r="A6" s="25" t="s">
        <v>234</v>
      </c>
      <c r="B6" s="27">
        <v>0</v>
      </c>
      <c r="C6" s="27">
        <v>0</v>
      </c>
      <c r="D6" s="27">
        <v>0</v>
      </c>
      <c r="E6" s="27">
        <v>0</v>
      </c>
      <c r="F6" s="27">
        <v>0</v>
      </c>
      <c r="G6" s="27">
        <v>0</v>
      </c>
      <c r="H6" s="27">
        <v>0</v>
      </c>
      <c r="I6" s="27">
        <v>0</v>
      </c>
      <c r="J6" s="27">
        <v>0</v>
      </c>
      <c r="K6" s="27">
        <v>0</v>
      </c>
      <c r="L6" s="27">
        <v>0</v>
      </c>
      <c r="M6" s="27">
        <v>0</v>
      </c>
      <c r="N6" s="27">
        <v>0</v>
      </c>
      <c r="O6" s="27"/>
    </row>
    <row r="7" spans="1:29" x14ac:dyDescent="0.25">
      <c r="A7" s="28" t="s">
        <v>184</v>
      </c>
      <c r="B7" s="27">
        <v>0</v>
      </c>
      <c r="C7" s="27">
        <v>0</v>
      </c>
      <c r="D7" s="27">
        <v>0</v>
      </c>
      <c r="E7" s="27">
        <v>0</v>
      </c>
      <c r="F7" s="27">
        <v>0</v>
      </c>
      <c r="G7" s="27">
        <v>0</v>
      </c>
      <c r="H7" s="27">
        <v>0</v>
      </c>
      <c r="I7" s="27">
        <v>0</v>
      </c>
      <c r="J7" s="27">
        <v>0</v>
      </c>
      <c r="K7" s="27">
        <v>0</v>
      </c>
      <c r="L7" s="27">
        <v>0</v>
      </c>
      <c r="M7" s="27">
        <v>0</v>
      </c>
      <c r="N7" s="27">
        <v>0</v>
      </c>
      <c r="O7" s="29"/>
    </row>
    <row r="8" spans="1:29" x14ac:dyDescent="0.25">
      <c r="A8" s="33" t="s">
        <v>166</v>
      </c>
      <c r="B8" s="34">
        <f>B5+B6-B7</f>
        <v>0</v>
      </c>
      <c r="C8" s="34">
        <f t="shared" ref="C8:N8" si="11">C5+C6-C7</f>
        <v>0</v>
      </c>
      <c r="D8" s="34">
        <f t="shared" si="11"/>
        <v>0</v>
      </c>
      <c r="E8" s="34">
        <f t="shared" si="11"/>
        <v>0</v>
      </c>
      <c r="F8" s="34">
        <f t="shared" si="11"/>
        <v>0</v>
      </c>
      <c r="G8" s="34">
        <f t="shared" si="11"/>
        <v>0</v>
      </c>
      <c r="H8" s="34">
        <f t="shared" si="11"/>
        <v>0</v>
      </c>
      <c r="I8" s="34">
        <f t="shared" si="11"/>
        <v>0</v>
      </c>
      <c r="J8" s="34">
        <f t="shared" si="11"/>
        <v>0</v>
      </c>
      <c r="K8" s="34">
        <f t="shared" si="11"/>
        <v>0</v>
      </c>
      <c r="L8" s="34">
        <f t="shared" si="11"/>
        <v>0</v>
      </c>
      <c r="M8" s="34">
        <f t="shared" si="11"/>
        <v>0</v>
      </c>
      <c r="N8" s="34">
        <f t="shared" si="11"/>
        <v>0</v>
      </c>
      <c r="O8" s="40"/>
      <c r="R8" s="45"/>
      <c r="S8" s="45"/>
      <c r="T8" s="22"/>
    </row>
    <row r="9" spans="1:29" x14ac:dyDescent="0.25">
      <c r="A9" s="30" t="s">
        <v>173</v>
      </c>
      <c r="B9" s="29"/>
      <c r="C9" s="29"/>
      <c r="D9" s="29"/>
      <c r="E9" s="29"/>
      <c r="F9" s="29"/>
      <c r="G9" s="29"/>
      <c r="H9" s="29"/>
      <c r="I9" s="29"/>
      <c r="J9" s="29"/>
      <c r="K9" s="29"/>
      <c r="L9" s="29"/>
      <c r="M9" s="29"/>
      <c r="N9" s="29"/>
      <c r="O9" s="29"/>
      <c r="R9" s="45"/>
      <c r="S9" s="45"/>
      <c r="T9" s="22"/>
    </row>
    <row r="10" spans="1:29" x14ac:dyDescent="0.25">
      <c r="A10" s="28" t="s">
        <v>168</v>
      </c>
      <c r="B10" s="29">
        <v>0</v>
      </c>
      <c r="C10" s="29">
        <v>0</v>
      </c>
      <c r="D10" s="29">
        <v>0</v>
      </c>
      <c r="E10" s="29">
        <v>0</v>
      </c>
      <c r="F10" s="29">
        <v>0</v>
      </c>
      <c r="G10" s="29">
        <v>0</v>
      </c>
      <c r="H10" s="29">
        <v>0</v>
      </c>
      <c r="I10" s="29">
        <v>0</v>
      </c>
      <c r="J10" s="29">
        <v>0</v>
      </c>
      <c r="K10" s="29">
        <v>0</v>
      </c>
      <c r="L10" s="29">
        <v>0</v>
      </c>
      <c r="M10" s="29">
        <v>0</v>
      </c>
      <c r="N10" s="29">
        <v>0</v>
      </c>
      <c r="O10" s="29"/>
      <c r="Q10" s="21"/>
      <c r="R10" s="45"/>
      <c r="S10" s="45"/>
      <c r="T10" s="22"/>
    </row>
    <row r="11" spans="1:29" x14ac:dyDescent="0.25">
      <c r="A11" s="28" t="s">
        <v>174</v>
      </c>
      <c r="B11" s="29">
        <v>0</v>
      </c>
      <c r="C11" s="29">
        <v>0</v>
      </c>
      <c r="D11" s="29">
        <v>0</v>
      </c>
      <c r="E11" s="29">
        <v>0</v>
      </c>
      <c r="F11" s="29">
        <v>0</v>
      </c>
      <c r="G11" s="29">
        <v>0</v>
      </c>
      <c r="H11" s="29">
        <v>0</v>
      </c>
      <c r="I11" s="29">
        <v>0</v>
      </c>
      <c r="J11" s="29">
        <v>0</v>
      </c>
      <c r="K11" s="29">
        <v>0</v>
      </c>
      <c r="L11" s="29">
        <v>0</v>
      </c>
      <c r="M11" s="29">
        <v>0</v>
      </c>
      <c r="N11" s="29">
        <v>0</v>
      </c>
      <c r="O11" s="29"/>
    </row>
    <row r="12" spans="1:29" x14ac:dyDescent="0.25">
      <c r="A12" s="28" t="s">
        <v>176</v>
      </c>
      <c r="B12" s="29">
        <v>0</v>
      </c>
      <c r="C12" s="29">
        <v>0</v>
      </c>
      <c r="D12" s="29">
        <v>0</v>
      </c>
      <c r="E12" s="29">
        <v>0</v>
      </c>
      <c r="F12" s="29">
        <v>0</v>
      </c>
      <c r="G12" s="29">
        <v>0</v>
      </c>
      <c r="H12" s="29">
        <v>0</v>
      </c>
      <c r="I12" s="29">
        <v>0</v>
      </c>
      <c r="J12" s="29">
        <v>0</v>
      </c>
      <c r="K12" s="29">
        <v>0</v>
      </c>
      <c r="L12" s="29">
        <v>0</v>
      </c>
      <c r="M12" s="29">
        <v>0</v>
      </c>
      <c r="N12" s="29">
        <v>0</v>
      </c>
      <c r="O12" s="29"/>
      <c r="P12" s="8"/>
      <c r="Q12" s="23"/>
      <c r="R12" s="23"/>
    </row>
    <row r="13" spans="1:29" x14ac:dyDescent="0.25">
      <c r="A13" s="31" t="s">
        <v>177</v>
      </c>
      <c r="B13" s="32">
        <f t="shared" ref="B13" si="12">SUM(B10:B12)</f>
        <v>0</v>
      </c>
      <c r="C13" s="32">
        <f t="shared" ref="C13:N13" si="13">SUM(C10:C12)</f>
        <v>0</v>
      </c>
      <c r="D13" s="32">
        <f t="shared" si="13"/>
        <v>0</v>
      </c>
      <c r="E13" s="32">
        <f t="shared" si="13"/>
        <v>0</v>
      </c>
      <c r="F13" s="32">
        <f t="shared" si="13"/>
        <v>0</v>
      </c>
      <c r="G13" s="32">
        <f t="shared" si="13"/>
        <v>0</v>
      </c>
      <c r="H13" s="32">
        <f t="shared" si="13"/>
        <v>0</v>
      </c>
      <c r="I13" s="32">
        <f t="shared" si="13"/>
        <v>0</v>
      </c>
      <c r="J13" s="32">
        <f t="shared" si="13"/>
        <v>0</v>
      </c>
      <c r="K13" s="32">
        <f t="shared" si="13"/>
        <v>0</v>
      </c>
      <c r="L13" s="32">
        <f t="shared" si="13"/>
        <v>0</v>
      </c>
      <c r="M13" s="32">
        <f t="shared" si="13"/>
        <v>0</v>
      </c>
      <c r="N13" s="32">
        <f t="shared" si="13"/>
        <v>0</v>
      </c>
      <c r="O13" s="39"/>
      <c r="P13" s="8"/>
      <c r="Q13" s="23"/>
      <c r="R13" s="23"/>
    </row>
    <row r="14" spans="1:29" x14ac:dyDescent="0.25">
      <c r="A14" s="30"/>
      <c r="B14" s="29"/>
      <c r="C14" s="29"/>
      <c r="D14" s="29"/>
      <c r="E14" s="29"/>
      <c r="F14" s="29"/>
      <c r="G14" s="29"/>
      <c r="H14" s="29"/>
      <c r="I14" s="29"/>
      <c r="J14" s="29"/>
      <c r="K14" s="29"/>
      <c r="L14" s="29"/>
      <c r="M14" s="29"/>
      <c r="N14" s="29"/>
      <c r="O14" s="29"/>
      <c r="P14" s="8"/>
      <c r="Q14" s="23"/>
      <c r="R14" s="23"/>
    </row>
    <row r="15" spans="1:29" x14ac:dyDescent="0.25">
      <c r="A15" s="30" t="s">
        <v>167</v>
      </c>
      <c r="B15" s="29"/>
      <c r="C15" s="29"/>
      <c r="D15" s="29"/>
      <c r="E15" s="29"/>
      <c r="F15" s="29"/>
      <c r="G15" s="29"/>
      <c r="H15" s="29"/>
      <c r="I15" s="29"/>
      <c r="J15" s="29"/>
      <c r="K15" s="29"/>
      <c r="L15" s="29"/>
      <c r="M15" s="29"/>
      <c r="N15" s="29"/>
      <c r="O15" s="29"/>
      <c r="P15" s="8"/>
      <c r="Q15" s="23"/>
      <c r="R15" s="23"/>
    </row>
    <row r="16" spans="1:29" x14ac:dyDescent="0.25">
      <c r="A16" s="25" t="s">
        <v>169</v>
      </c>
      <c r="B16" s="29">
        <v>0</v>
      </c>
      <c r="C16" s="29">
        <v>0</v>
      </c>
      <c r="D16" s="29">
        <v>0</v>
      </c>
      <c r="E16" s="29">
        <v>0</v>
      </c>
      <c r="F16" s="29">
        <v>0</v>
      </c>
      <c r="G16" s="29">
        <v>0</v>
      </c>
      <c r="H16" s="29">
        <v>0</v>
      </c>
      <c r="I16" s="29">
        <v>0</v>
      </c>
      <c r="J16" s="29">
        <v>0</v>
      </c>
      <c r="K16" s="29">
        <v>0</v>
      </c>
      <c r="L16" s="29">
        <v>0</v>
      </c>
      <c r="M16" s="29">
        <v>0</v>
      </c>
      <c r="N16" s="29">
        <v>0</v>
      </c>
      <c r="O16" s="29"/>
    </row>
    <row r="17" spans="1:29" x14ac:dyDescent="0.25">
      <c r="A17" s="28" t="s">
        <v>179</v>
      </c>
      <c r="B17" s="29">
        <v>0</v>
      </c>
      <c r="C17" s="29">
        <v>0</v>
      </c>
      <c r="D17" s="29">
        <v>0</v>
      </c>
      <c r="E17" s="29">
        <v>0</v>
      </c>
      <c r="F17" s="29">
        <v>0</v>
      </c>
      <c r="G17" s="29">
        <v>0</v>
      </c>
      <c r="H17" s="29">
        <v>0</v>
      </c>
      <c r="I17" s="29">
        <v>0</v>
      </c>
      <c r="J17" s="29">
        <v>0</v>
      </c>
      <c r="K17" s="29">
        <v>0</v>
      </c>
      <c r="L17" s="29">
        <v>0</v>
      </c>
      <c r="M17" s="29">
        <v>0</v>
      </c>
      <c r="N17" s="29">
        <v>0</v>
      </c>
      <c r="O17" s="29"/>
    </row>
    <row r="18" spans="1:29" x14ac:dyDescent="0.25">
      <c r="A18" s="25" t="s">
        <v>7</v>
      </c>
      <c r="B18" s="29">
        <v>0</v>
      </c>
      <c r="C18" s="29">
        <v>0</v>
      </c>
      <c r="D18" s="29">
        <v>0</v>
      </c>
      <c r="E18" s="29">
        <v>0</v>
      </c>
      <c r="F18" s="29">
        <v>0</v>
      </c>
      <c r="G18" s="29">
        <v>0</v>
      </c>
      <c r="H18" s="29">
        <v>0</v>
      </c>
      <c r="I18" s="29">
        <v>0</v>
      </c>
      <c r="J18" s="29">
        <v>0</v>
      </c>
      <c r="K18" s="29">
        <v>0</v>
      </c>
      <c r="L18" s="29">
        <v>0</v>
      </c>
      <c r="M18" s="29">
        <v>0</v>
      </c>
      <c r="N18" s="29">
        <v>0</v>
      </c>
      <c r="O18" s="29"/>
    </row>
    <row r="19" spans="1:29" x14ac:dyDescent="0.25">
      <c r="A19" s="25" t="s">
        <v>170</v>
      </c>
      <c r="B19" s="29">
        <v>0</v>
      </c>
      <c r="C19" s="29">
        <v>0</v>
      </c>
      <c r="D19" s="29">
        <v>0</v>
      </c>
      <c r="E19" s="29">
        <v>0</v>
      </c>
      <c r="F19" s="29">
        <v>0</v>
      </c>
      <c r="G19" s="29">
        <v>0</v>
      </c>
      <c r="H19" s="29">
        <v>0</v>
      </c>
      <c r="I19" s="29">
        <v>0</v>
      </c>
      <c r="J19" s="29">
        <v>0</v>
      </c>
      <c r="K19" s="29">
        <v>0</v>
      </c>
      <c r="L19" s="29">
        <v>0</v>
      </c>
      <c r="M19" s="29">
        <v>0</v>
      </c>
      <c r="N19" s="29">
        <v>0</v>
      </c>
      <c r="O19" s="29"/>
    </row>
    <row r="20" spans="1:29" x14ac:dyDescent="0.25">
      <c r="A20" s="25" t="s">
        <v>171</v>
      </c>
      <c r="B20" s="29">
        <v>0</v>
      </c>
      <c r="C20" s="29">
        <v>0</v>
      </c>
      <c r="D20" s="29">
        <v>0</v>
      </c>
      <c r="E20" s="29">
        <v>0</v>
      </c>
      <c r="F20" s="29">
        <v>0</v>
      </c>
      <c r="G20" s="29">
        <v>0</v>
      </c>
      <c r="H20" s="29">
        <v>0</v>
      </c>
      <c r="I20" s="29">
        <v>0</v>
      </c>
      <c r="J20" s="29">
        <v>0</v>
      </c>
      <c r="K20" s="29">
        <v>0</v>
      </c>
      <c r="L20" s="29">
        <v>0</v>
      </c>
      <c r="M20" s="29">
        <v>0</v>
      </c>
      <c r="N20" s="29">
        <v>0</v>
      </c>
      <c r="O20" s="29"/>
    </row>
    <row r="21" spans="1:29" ht="15.75" x14ac:dyDescent="0.25">
      <c r="A21" s="25" t="s">
        <v>172</v>
      </c>
      <c r="B21" s="29">
        <v>0</v>
      </c>
      <c r="C21" s="29">
        <v>0</v>
      </c>
      <c r="D21" s="29">
        <v>0</v>
      </c>
      <c r="E21" s="29">
        <v>0</v>
      </c>
      <c r="F21" s="29">
        <v>0</v>
      </c>
      <c r="G21" s="29">
        <v>0</v>
      </c>
      <c r="H21" s="29">
        <v>0</v>
      </c>
      <c r="I21" s="29">
        <v>0</v>
      </c>
      <c r="J21" s="29">
        <v>0</v>
      </c>
      <c r="K21" s="29">
        <v>0</v>
      </c>
      <c r="L21" s="29">
        <v>0</v>
      </c>
      <c r="M21" s="29">
        <v>0</v>
      </c>
      <c r="N21" s="29">
        <v>0</v>
      </c>
      <c r="O21" s="29"/>
      <c r="P21" s="50" t="s">
        <v>201</v>
      </c>
      <c r="Q21" s="48">
        <f>B4</f>
        <v>43983</v>
      </c>
      <c r="R21" s="48">
        <f t="shared" ref="R21:AC21" si="14">C4</f>
        <v>44013</v>
      </c>
      <c r="S21" s="48">
        <f t="shared" si="14"/>
        <v>44044</v>
      </c>
      <c r="T21" s="48">
        <f t="shared" si="14"/>
        <v>44075</v>
      </c>
      <c r="U21" s="48">
        <f t="shared" si="14"/>
        <v>44105</v>
      </c>
      <c r="V21" s="48">
        <f t="shared" si="14"/>
        <v>44136</v>
      </c>
      <c r="W21" s="48">
        <f t="shared" si="14"/>
        <v>44166</v>
      </c>
      <c r="X21" s="48">
        <f t="shared" si="14"/>
        <v>44197</v>
      </c>
      <c r="Y21" s="48">
        <f t="shared" si="14"/>
        <v>44228</v>
      </c>
      <c r="Z21" s="48">
        <f t="shared" si="14"/>
        <v>44256</v>
      </c>
      <c r="AA21" s="48">
        <f t="shared" si="14"/>
        <v>44287</v>
      </c>
      <c r="AB21" s="48">
        <f t="shared" si="14"/>
        <v>44317</v>
      </c>
      <c r="AC21" s="48">
        <f t="shared" si="14"/>
        <v>44348</v>
      </c>
    </row>
    <row r="22" spans="1:29" x14ac:dyDescent="0.25">
      <c r="A22" s="25" t="s">
        <v>175</v>
      </c>
      <c r="B22" s="29">
        <v>0</v>
      </c>
      <c r="C22" s="29">
        <v>0</v>
      </c>
      <c r="D22" s="29">
        <v>0</v>
      </c>
      <c r="E22" s="29">
        <v>0</v>
      </c>
      <c r="F22" s="29">
        <v>0</v>
      </c>
      <c r="G22" s="29">
        <v>0</v>
      </c>
      <c r="H22" s="29">
        <v>0</v>
      </c>
      <c r="I22" s="29">
        <v>0</v>
      </c>
      <c r="J22" s="29">
        <v>0</v>
      </c>
      <c r="K22" s="29">
        <v>0</v>
      </c>
      <c r="L22" s="29">
        <v>0</v>
      </c>
      <c r="M22" s="29">
        <v>0</v>
      </c>
      <c r="N22" s="29">
        <v>0</v>
      </c>
      <c r="O22" s="41"/>
      <c r="P22" s="19"/>
      <c r="Q22" s="24" t="e">
        <f t="shared" ref="Q22" si="15">(B13+B23)/(B5+B6)</f>
        <v>#DIV/0!</v>
      </c>
      <c r="R22" s="24" t="e">
        <f t="shared" ref="R22" si="16">(C13+C23)/(C5+C6)</f>
        <v>#DIV/0!</v>
      </c>
      <c r="S22" s="24" t="e">
        <f t="shared" ref="S22" si="17">(D13+D23)/(D5+D6)</f>
        <v>#DIV/0!</v>
      </c>
      <c r="T22" s="24" t="e">
        <f t="shared" ref="T22" si="18">(E13+E23)/(E5+E6)</f>
        <v>#DIV/0!</v>
      </c>
      <c r="U22" s="24" t="e">
        <f t="shared" ref="U22" si="19">(F13+F23)/(F5+F6)</f>
        <v>#DIV/0!</v>
      </c>
      <c r="V22" s="24" t="e">
        <f t="shared" ref="V22" si="20">(G13+G23)/(G5+G6)</f>
        <v>#DIV/0!</v>
      </c>
      <c r="W22" s="24" t="e">
        <f t="shared" ref="W22" si="21">(H13+H23)/(H5+H6)</f>
        <v>#DIV/0!</v>
      </c>
      <c r="X22" s="24" t="e">
        <f t="shared" ref="X22" si="22">(I13+I23)/(I5+I6)</f>
        <v>#DIV/0!</v>
      </c>
      <c r="Y22" s="24" t="e">
        <f t="shared" ref="Y22" si="23">(J13+J23)/(J5+J6)</f>
        <v>#DIV/0!</v>
      </c>
      <c r="Z22" s="24" t="e">
        <f t="shared" ref="Z22" si="24">(K13+K23)/(K5+K6)</f>
        <v>#DIV/0!</v>
      </c>
      <c r="AA22" s="24" t="e">
        <f t="shared" ref="AA22" si="25">(L13+L23)/(L5+L6)</f>
        <v>#DIV/0!</v>
      </c>
      <c r="AB22" s="24" t="e">
        <f t="shared" ref="AB22" si="26">(M13+M23)/(M5+M6)</f>
        <v>#DIV/0!</v>
      </c>
      <c r="AC22" s="24" t="e">
        <f t="shared" ref="AC22" si="27">(N13+N23)/(N5+N6)</f>
        <v>#DIV/0!</v>
      </c>
    </row>
    <row r="23" spans="1:29" x14ac:dyDescent="0.25">
      <c r="A23" s="31" t="s">
        <v>178</v>
      </c>
      <c r="B23" s="32">
        <f>SUM(B16:B22)</f>
        <v>0</v>
      </c>
      <c r="C23" s="32">
        <f t="shared" ref="C23:N23" si="28">SUM(C16:C22)</f>
        <v>0</v>
      </c>
      <c r="D23" s="32">
        <f t="shared" si="28"/>
        <v>0</v>
      </c>
      <c r="E23" s="32">
        <f t="shared" si="28"/>
        <v>0</v>
      </c>
      <c r="F23" s="32">
        <f t="shared" si="28"/>
        <v>0</v>
      </c>
      <c r="G23" s="32">
        <f t="shared" si="28"/>
        <v>0</v>
      </c>
      <c r="H23" s="32">
        <f t="shared" si="28"/>
        <v>0</v>
      </c>
      <c r="I23" s="32">
        <f t="shared" si="28"/>
        <v>0</v>
      </c>
      <c r="J23" s="32">
        <f t="shared" si="28"/>
        <v>0</v>
      </c>
      <c r="K23" s="32">
        <f t="shared" si="28"/>
        <v>0</v>
      </c>
      <c r="L23" s="32">
        <f t="shared" si="28"/>
        <v>0</v>
      </c>
      <c r="M23" s="32">
        <f t="shared" si="28"/>
        <v>0</v>
      </c>
      <c r="N23" s="32">
        <f t="shared" si="28"/>
        <v>0</v>
      </c>
      <c r="O23" s="42"/>
      <c r="R23" s="45"/>
      <c r="S23" s="45"/>
      <c r="T23" s="22"/>
    </row>
    <row r="24" spans="1:29" x14ac:dyDescent="0.25">
      <c r="A24" s="33" t="s">
        <v>180</v>
      </c>
      <c r="B24" s="34">
        <f t="shared" ref="B24" si="29">B8-B13-B23</f>
        <v>0</v>
      </c>
      <c r="C24" s="34">
        <f t="shared" ref="C24:N24" si="30">C8-C13-C23</f>
        <v>0</v>
      </c>
      <c r="D24" s="34">
        <f t="shared" si="30"/>
        <v>0</v>
      </c>
      <c r="E24" s="34">
        <f t="shared" si="30"/>
        <v>0</v>
      </c>
      <c r="F24" s="34">
        <f t="shared" si="30"/>
        <v>0</v>
      </c>
      <c r="G24" s="34">
        <f t="shared" si="30"/>
        <v>0</v>
      </c>
      <c r="H24" s="34">
        <f t="shared" si="30"/>
        <v>0</v>
      </c>
      <c r="I24" s="34">
        <f t="shared" si="30"/>
        <v>0</v>
      </c>
      <c r="J24" s="34">
        <f t="shared" si="30"/>
        <v>0</v>
      </c>
      <c r="K24" s="34">
        <f t="shared" si="30"/>
        <v>0</v>
      </c>
      <c r="L24" s="34">
        <f t="shared" si="30"/>
        <v>0</v>
      </c>
      <c r="M24" s="34">
        <f t="shared" si="30"/>
        <v>0</v>
      </c>
      <c r="N24" s="34">
        <f t="shared" si="30"/>
        <v>0</v>
      </c>
      <c r="O24" s="40"/>
      <c r="Q24" s="21"/>
      <c r="R24" s="45"/>
      <c r="S24" s="45"/>
      <c r="T24" s="22"/>
    </row>
    <row r="25" spans="1:29" x14ac:dyDescent="0.25">
      <c r="A25" s="25" t="s">
        <v>181</v>
      </c>
      <c r="B25" s="29">
        <v>0</v>
      </c>
      <c r="C25" s="29">
        <v>0</v>
      </c>
      <c r="D25" s="29">
        <v>0</v>
      </c>
      <c r="E25" s="29">
        <v>0</v>
      </c>
      <c r="F25" s="29">
        <v>0</v>
      </c>
      <c r="G25" s="29">
        <v>0</v>
      </c>
      <c r="H25" s="29">
        <v>0</v>
      </c>
      <c r="I25" s="29">
        <v>0</v>
      </c>
      <c r="J25" s="29">
        <v>0</v>
      </c>
      <c r="K25" s="29">
        <v>0</v>
      </c>
      <c r="L25" s="29">
        <v>0</v>
      </c>
      <c r="M25" s="29">
        <v>0</v>
      </c>
      <c r="N25" s="29">
        <v>0</v>
      </c>
      <c r="O25" s="41"/>
    </row>
    <row r="26" spans="1:29" ht="15.75" thickBot="1" x14ac:dyDescent="0.3">
      <c r="A26" s="33" t="s">
        <v>182</v>
      </c>
      <c r="B26" s="35">
        <f>B24+B25</f>
        <v>0</v>
      </c>
      <c r="C26" s="35">
        <f t="shared" ref="C26:N26" si="31">C24+C25</f>
        <v>0</v>
      </c>
      <c r="D26" s="35">
        <f t="shared" si="31"/>
        <v>0</v>
      </c>
      <c r="E26" s="35">
        <f t="shared" si="31"/>
        <v>0</v>
      </c>
      <c r="F26" s="35">
        <f t="shared" si="31"/>
        <v>0</v>
      </c>
      <c r="G26" s="35">
        <f t="shared" si="31"/>
        <v>0</v>
      </c>
      <c r="H26" s="35">
        <f t="shared" si="31"/>
        <v>0</v>
      </c>
      <c r="I26" s="35">
        <f t="shared" si="31"/>
        <v>0</v>
      </c>
      <c r="J26" s="35">
        <f t="shared" si="31"/>
        <v>0</v>
      </c>
      <c r="K26" s="35">
        <f t="shared" si="31"/>
        <v>0</v>
      </c>
      <c r="L26" s="35">
        <f t="shared" si="31"/>
        <v>0</v>
      </c>
      <c r="M26" s="35">
        <f t="shared" si="31"/>
        <v>0</v>
      </c>
      <c r="N26" s="35">
        <f t="shared" si="31"/>
        <v>0</v>
      </c>
      <c r="O26" s="43"/>
      <c r="P26" s="8"/>
      <c r="Q26" s="23"/>
      <c r="R26" s="23"/>
    </row>
    <row r="27" spans="1:29" ht="16.5" customHeight="1" x14ac:dyDescent="0.25">
      <c r="A27" s="36" t="s">
        <v>183</v>
      </c>
      <c r="B27" s="37">
        <f>B26*0.3</f>
        <v>0</v>
      </c>
      <c r="C27" s="37">
        <f t="shared" ref="C27:N27" si="32">C26*0.3</f>
        <v>0</v>
      </c>
      <c r="D27" s="37">
        <f t="shared" si="32"/>
        <v>0</v>
      </c>
      <c r="E27" s="37">
        <f t="shared" si="32"/>
        <v>0</v>
      </c>
      <c r="F27" s="37">
        <f t="shared" si="32"/>
        <v>0</v>
      </c>
      <c r="G27" s="37">
        <f t="shared" si="32"/>
        <v>0</v>
      </c>
      <c r="H27" s="37">
        <f t="shared" si="32"/>
        <v>0</v>
      </c>
      <c r="I27" s="37">
        <f t="shared" si="32"/>
        <v>0</v>
      </c>
      <c r="J27" s="37">
        <f t="shared" si="32"/>
        <v>0</v>
      </c>
      <c r="K27" s="37">
        <f t="shared" si="32"/>
        <v>0</v>
      </c>
      <c r="L27" s="37">
        <f t="shared" si="32"/>
        <v>0</v>
      </c>
      <c r="M27" s="37">
        <f t="shared" si="32"/>
        <v>0</v>
      </c>
      <c r="N27" s="37">
        <f t="shared" si="32"/>
        <v>0</v>
      </c>
      <c r="O27" s="44"/>
      <c r="P27" s="8"/>
      <c r="Q27" s="23"/>
      <c r="R27" s="23"/>
    </row>
    <row r="28" spans="1:29" x14ac:dyDescent="0.25">
      <c r="B28" s="22"/>
      <c r="C28" s="22"/>
      <c r="D28" s="22"/>
      <c r="E28" s="22"/>
      <c r="F28" s="22"/>
      <c r="G28" s="22"/>
      <c r="H28" s="22"/>
      <c r="I28" s="22"/>
      <c r="J28" s="22"/>
      <c r="K28" s="22"/>
      <c r="L28" s="22"/>
      <c r="M28" s="22"/>
      <c r="N28" s="22"/>
      <c r="O28" s="45"/>
      <c r="P28" s="8"/>
      <c r="Q28" s="23"/>
      <c r="R28" s="23"/>
    </row>
    <row r="29" spans="1:29" x14ac:dyDescent="0.25">
      <c r="B29" s="22"/>
      <c r="C29" s="22"/>
      <c r="D29" s="22"/>
      <c r="E29" s="22"/>
      <c r="F29" s="22"/>
      <c r="G29" s="22"/>
      <c r="H29" s="22"/>
      <c r="I29" s="22"/>
      <c r="J29" s="22"/>
      <c r="K29" s="22"/>
      <c r="L29" s="22"/>
      <c r="M29" s="22"/>
      <c r="N29" s="22"/>
      <c r="O29" s="45"/>
      <c r="P29" s="8"/>
      <c r="Q29" s="23"/>
      <c r="R29" s="23"/>
    </row>
    <row r="30" spans="1:29" x14ac:dyDescent="0.25">
      <c r="B30" s="22"/>
      <c r="C30" s="22"/>
      <c r="D30" s="22"/>
      <c r="E30" s="22"/>
      <c r="F30" s="22"/>
      <c r="G30" s="22"/>
      <c r="H30" s="22"/>
      <c r="I30" s="22"/>
      <c r="J30" s="22"/>
      <c r="K30" s="22"/>
      <c r="L30" s="22"/>
      <c r="M30" s="22"/>
      <c r="N30" s="22"/>
      <c r="O30" s="45"/>
    </row>
    <row r="31" spans="1:29" x14ac:dyDescent="0.25">
      <c r="B31" s="22"/>
      <c r="C31" s="22"/>
      <c r="D31" s="22"/>
      <c r="E31" s="22"/>
      <c r="F31" s="22"/>
      <c r="G31" s="22"/>
      <c r="H31" s="22"/>
      <c r="I31" s="22"/>
      <c r="J31" s="22"/>
      <c r="K31" s="22"/>
      <c r="L31" s="22"/>
      <c r="M31" s="22"/>
      <c r="N31" s="22"/>
      <c r="O31" s="45"/>
    </row>
    <row r="32" spans="1:29" x14ac:dyDescent="0.25">
      <c r="B32" s="22"/>
      <c r="C32" s="22"/>
      <c r="D32" s="22"/>
      <c r="E32" s="22"/>
      <c r="F32" s="22"/>
      <c r="G32" s="22"/>
      <c r="H32" s="22"/>
      <c r="I32" s="22"/>
      <c r="J32" s="22"/>
      <c r="K32" s="22"/>
      <c r="L32" s="22"/>
      <c r="M32" s="22"/>
      <c r="N32" s="22"/>
      <c r="O32" s="45"/>
    </row>
    <row r="33" spans="1:29" x14ac:dyDescent="0.25">
      <c r="B33" s="22"/>
      <c r="C33" s="22"/>
      <c r="D33" s="22"/>
      <c r="E33" s="22"/>
      <c r="F33" s="22"/>
      <c r="G33" s="22"/>
      <c r="H33" s="22"/>
      <c r="I33" s="22"/>
      <c r="J33" s="22"/>
      <c r="K33" s="22"/>
      <c r="L33" s="22"/>
      <c r="M33" s="22"/>
      <c r="N33" s="22"/>
      <c r="O33" s="45"/>
    </row>
    <row r="34" spans="1:29" x14ac:dyDescent="0.25">
      <c r="B34" s="22"/>
      <c r="C34" s="22"/>
      <c r="D34" s="22"/>
      <c r="E34" s="22"/>
      <c r="F34" s="22"/>
      <c r="G34" s="22"/>
      <c r="H34" s="22"/>
      <c r="I34" s="22"/>
      <c r="J34" s="22"/>
      <c r="K34" s="22"/>
      <c r="L34" s="22"/>
      <c r="M34" s="22"/>
      <c r="N34" s="22"/>
      <c r="O34" s="45"/>
    </row>
    <row r="35" spans="1:29" x14ac:dyDescent="0.25">
      <c r="B35" s="22"/>
      <c r="C35" s="22"/>
      <c r="D35" s="22"/>
      <c r="E35" s="22"/>
      <c r="F35" s="22"/>
      <c r="G35" s="22"/>
      <c r="H35" s="22"/>
      <c r="I35" s="22"/>
      <c r="J35" s="22"/>
      <c r="K35" s="22"/>
      <c r="L35" s="22"/>
      <c r="M35" s="22"/>
      <c r="N35" s="22"/>
      <c r="O35" s="45"/>
    </row>
    <row r="36" spans="1:29" x14ac:dyDescent="0.25">
      <c r="B36" s="22"/>
      <c r="C36" s="22"/>
      <c r="D36" s="22"/>
      <c r="E36" s="22"/>
      <c r="F36" s="22"/>
      <c r="G36" s="22"/>
      <c r="H36" s="22"/>
      <c r="I36" s="22"/>
      <c r="J36" s="22"/>
      <c r="K36" s="22"/>
      <c r="L36" s="22"/>
      <c r="M36" s="22"/>
      <c r="N36" s="22"/>
      <c r="O36" s="45"/>
    </row>
    <row r="37" spans="1:29" ht="21" x14ac:dyDescent="0.25">
      <c r="A37" s="38" t="s">
        <v>185</v>
      </c>
      <c r="B37" s="22"/>
      <c r="C37" s="22"/>
      <c r="D37" s="22"/>
      <c r="E37" s="22"/>
      <c r="F37" s="22"/>
      <c r="G37" s="22"/>
      <c r="H37" s="22"/>
      <c r="I37" s="22"/>
      <c r="J37" s="22"/>
      <c r="K37" s="22"/>
      <c r="L37" s="22"/>
      <c r="M37" s="22"/>
      <c r="N37" s="22"/>
      <c r="O37" s="45"/>
    </row>
    <row r="38" spans="1:29" x14ac:dyDescent="0.25">
      <c r="A38" t="s">
        <v>236</v>
      </c>
      <c r="O38" s="45"/>
      <c r="P38" s="51" t="s">
        <v>202</v>
      </c>
      <c r="Q38" s="48">
        <f>B4</f>
        <v>43983</v>
      </c>
      <c r="R38" s="48">
        <f t="shared" ref="R38:AC38" si="33">C4</f>
        <v>44013</v>
      </c>
      <c r="S38" s="48">
        <f t="shared" si="33"/>
        <v>44044</v>
      </c>
      <c r="T38" s="48">
        <f t="shared" si="33"/>
        <v>44075</v>
      </c>
      <c r="U38" s="48">
        <f t="shared" si="33"/>
        <v>44105</v>
      </c>
      <c r="V38" s="48">
        <f t="shared" si="33"/>
        <v>44136</v>
      </c>
      <c r="W38" s="48">
        <f t="shared" si="33"/>
        <v>44166</v>
      </c>
      <c r="X38" s="48">
        <f t="shared" si="33"/>
        <v>44197</v>
      </c>
      <c r="Y38" s="48">
        <f t="shared" si="33"/>
        <v>44228</v>
      </c>
      <c r="Z38" s="48">
        <f t="shared" si="33"/>
        <v>44256</v>
      </c>
      <c r="AA38" s="48">
        <f t="shared" si="33"/>
        <v>44287</v>
      </c>
      <c r="AB38" s="48">
        <f t="shared" si="33"/>
        <v>44317</v>
      </c>
      <c r="AC38" s="48">
        <f t="shared" si="33"/>
        <v>44348</v>
      </c>
    </row>
    <row r="39" spans="1:29" x14ac:dyDescent="0.25">
      <c r="O39" s="46"/>
      <c r="P39" s="19"/>
      <c r="Q39" s="24" t="e">
        <f>B27/B53</f>
        <v>#DIV/0!</v>
      </c>
      <c r="R39" s="24" t="e">
        <f t="shared" ref="R39:AC39" si="34">C27/C53</f>
        <v>#DIV/0!</v>
      </c>
      <c r="S39" s="24" t="e">
        <f t="shared" si="34"/>
        <v>#DIV/0!</v>
      </c>
      <c r="T39" s="24" t="e">
        <f t="shared" si="34"/>
        <v>#DIV/0!</v>
      </c>
      <c r="U39" s="24" t="e">
        <f t="shared" si="34"/>
        <v>#DIV/0!</v>
      </c>
      <c r="V39" s="24" t="e">
        <f t="shared" si="34"/>
        <v>#DIV/0!</v>
      </c>
      <c r="W39" s="24" t="e">
        <f t="shared" si="34"/>
        <v>#DIV/0!</v>
      </c>
      <c r="X39" s="24" t="e">
        <f t="shared" si="34"/>
        <v>#DIV/0!</v>
      </c>
      <c r="Y39" s="24" t="e">
        <f t="shared" si="34"/>
        <v>#DIV/0!</v>
      </c>
      <c r="Z39" s="24" t="e">
        <f t="shared" si="34"/>
        <v>#DIV/0!</v>
      </c>
      <c r="AA39" s="24" t="e">
        <f t="shared" si="34"/>
        <v>#DIV/0!</v>
      </c>
      <c r="AB39" s="24" t="e">
        <f t="shared" si="34"/>
        <v>#DIV/0!</v>
      </c>
      <c r="AC39" s="24" t="e">
        <f t="shared" si="34"/>
        <v>#DIV/0!</v>
      </c>
    </row>
    <row r="40" spans="1:29" x14ac:dyDescent="0.25">
      <c r="A40" s="19" t="s">
        <v>186</v>
      </c>
      <c r="B40" s="26">
        <f t="shared" ref="B40:N40" si="35">B4</f>
        <v>43983</v>
      </c>
      <c r="C40" s="26">
        <f t="shared" si="35"/>
        <v>44013</v>
      </c>
      <c r="D40" s="26">
        <f t="shared" si="35"/>
        <v>44044</v>
      </c>
      <c r="E40" s="26">
        <f t="shared" si="35"/>
        <v>44075</v>
      </c>
      <c r="F40" s="26">
        <f t="shared" si="35"/>
        <v>44105</v>
      </c>
      <c r="G40" s="26">
        <f t="shared" si="35"/>
        <v>44136</v>
      </c>
      <c r="H40" s="26">
        <f t="shared" si="35"/>
        <v>44166</v>
      </c>
      <c r="I40" s="26">
        <f t="shared" si="35"/>
        <v>44197</v>
      </c>
      <c r="J40" s="26">
        <f t="shared" si="35"/>
        <v>44228</v>
      </c>
      <c r="K40" s="26">
        <f t="shared" si="35"/>
        <v>44256</v>
      </c>
      <c r="L40" s="26">
        <f t="shared" si="35"/>
        <v>44287</v>
      </c>
      <c r="M40" s="26">
        <f t="shared" si="35"/>
        <v>44317</v>
      </c>
      <c r="N40" s="26">
        <f t="shared" si="35"/>
        <v>44348</v>
      </c>
      <c r="O40" s="46"/>
      <c r="R40" s="45"/>
      <c r="S40" s="45"/>
      <c r="T40" s="22"/>
    </row>
    <row r="41" spans="1:29" x14ac:dyDescent="0.25">
      <c r="A41" t="s">
        <v>237</v>
      </c>
      <c r="B41" s="11">
        <v>0</v>
      </c>
      <c r="C41" s="11">
        <v>0</v>
      </c>
      <c r="D41" s="11">
        <v>0</v>
      </c>
      <c r="E41" s="11">
        <v>0</v>
      </c>
      <c r="F41" s="11">
        <v>0</v>
      </c>
      <c r="G41" s="11">
        <v>0</v>
      </c>
      <c r="H41" s="11">
        <v>0</v>
      </c>
      <c r="I41" s="11">
        <v>0</v>
      </c>
      <c r="J41" s="11">
        <v>0</v>
      </c>
      <c r="K41" s="11">
        <v>0</v>
      </c>
      <c r="L41" s="11">
        <v>0</v>
      </c>
      <c r="M41" s="11">
        <v>0</v>
      </c>
      <c r="N41" s="11">
        <v>0</v>
      </c>
      <c r="O41" s="46"/>
      <c r="Q41" s="21"/>
      <c r="R41" s="45"/>
      <c r="S41" s="45"/>
      <c r="T41" s="22"/>
    </row>
    <row r="42" spans="1:29" x14ac:dyDescent="0.25">
      <c r="A42" t="s">
        <v>238</v>
      </c>
      <c r="B42" s="11">
        <v>0</v>
      </c>
      <c r="C42" s="11">
        <v>0</v>
      </c>
      <c r="D42" s="11">
        <v>0</v>
      </c>
      <c r="E42" s="11">
        <v>0</v>
      </c>
      <c r="F42" s="11">
        <v>0</v>
      </c>
      <c r="G42" s="11">
        <v>0</v>
      </c>
      <c r="H42" s="11">
        <v>0</v>
      </c>
      <c r="I42" s="11">
        <v>0</v>
      </c>
      <c r="J42" s="11">
        <v>0</v>
      </c>
      <c r="K42" s="11">
        <v>0</v>
      </c>
      <c r="L42" s="11">
        <v>0</v>
      </c>
      <c r="M42" s="11">
        <v>0</v>
      </c>
      <c r="N42" s="11">
        <v>0</v>
      </c>
      <c r="O42" s="46"/>
    </row>
    <row r="43" spans="1:29" x14ac:dyDescent="0.25">
      <c r="A43" t="s">
        <v>239</v>
      </c>
      <c r="B43" s="11">
        <v>0</v>
      </c>
      <c r="C43" s="11">
        <v>0</v>
      </c>
      <c r="D43" s="11">
        <v>0</v>
      </c>
      <c r="E43" s="11">
        <v>0</v>
      </c>
      <c r="F43" s="11">
        <v>0</v>
      </c>
      <c r="G43" s="11">
        <v>0</v>
      </c>
      <c r="H43" s="11">
        <v>0</v>
      </c>
      <c r="I43" s="11">
        <v>0</v>
      </c>
      <c r="J43" s="11">
        <v>0</v>
      </c>
      <c r="K43" s="11">
        <v>0</v>
      </c>
      <c r="L43" s="11">
        <v>0</v>
      </c>
      <c r="M43" s="11">
        <v>0</v>
      </c>
      <c r="N43" s="11">
        <v>0</v>
      </c>
      <c r="O43" s="46"/>
      <c r="P43" s="8"/>
      <c r="Q43" s="23"/>
      <c r="R43" s="23"/>
    </row>
    <row r="44" spans="1:29" x14ac:dyDescent="0.25">
      <c r="A44" t="s">
        <v>240</v>
      </c>
      <c r="B44" s="11">
        <v>0</v>
      </c>
      <c r="C44" s="11">
        <v>0</v>
      </c>
      <c r="D44" s="11">
        <v>0</v>
      </c>
      <c r="E44" s="11">
        <v>0</v>
      </c>
      <c r="F44" s="11">
        <v>0</v>
      </c>
      <c r="G44" s="11">
        <v>0</v>
      </c>
      <c r="H44" s="11">
        <v>0</v>
      </c>
      <c r="I44" s="11">
        <v>0</v>
      </c>
      <c r="J44" s="11">
        <v>0</v>
      </c>
      <c r="K44" s="11">
        <v>0</v>
      </c>
      <c r="L44" s="11">
        <v>0</v>
      </c>
      <c r="M44" s="11">
        <v>0</v>
      </c>
      <c r="N44" s="11">
        <v>0</v>
      </c>
      <c r="O44" s="46"/>
      <c r="P44" s="8"/>
      <c r="Q44" s="23"/>
      <c r="R44" s="23"/>
    </row>
    <row r="45" spans="1:29" x14ac:dyDescent="0.25">
      <c r="A45" t="s">
        <v>241</v>
      </c>
      <c r="B45" s="11">
        <v>0</v>
      </c>
      <c r="C45" s="11">
        <v>0</v>
      </c>
      <c r="D45" s="11">
        <v>0</v>
      </c>
      <c r="E45" s="11">
        <v>0</v>
      </c>
      <c r="F45" s="11">
        <v>0</v>
      </c>
      <c r="G45" s="11">
        <v>0</v>
      </c>
      <c r="H45" s="11">
        <v>0</v>
      </c>
      <c r="I45" s="11">
        <v>0</v>
      </c>
      <c r="J45" s="11">
        <v>0</v>
      </c>
      <c r="K45" s="11">
        <v>0</v>
      </c>
      <c r="L45" s="11">
        <v>0</v>
      </c>
      <c r="M45" s="11">
        <v>0</v>
      </c>
      <c r="N45" s="11">
        <v>0</v>
      </c>
      <c r="O45" s="46"/>
      <c r="P45" s="8"/>
      <c r="Q45" s="23"/>
      <c r="R45" s="23"/>
    </row>
    <row r="46" spans="1:29" x14ac:dyDescent="0.25">
      <c r="A46" t="s">
        <v>242</v>
      </c>
      <c r="B46" s="11">
        <v>0</v>
      </c>
      <c r="C46" s="11">
        <v>0</v>
      </c>
      <c r="D46" s="11">
        <v>0</v>
      </c>
      <c r="E46" s="11">
        <v>0</v>
      </c>
      <c r="F46" s="11">
        <v>0</v>
      </c>
      <c r="G46" s="11">
        <v>0</v>
      </c>
      <c r="H46" s="11">
        <v>0</v>
      </c>
      <c r="I46" s="11">
        <v>0</v>
      </c>
      <c r="J46" s="11">
        <v>0</v>
      </c>
      <c r="K46" s="11">
        <v>0</v>
      </c>
      <c r="L46" s="11">
        <v>0</v>
      </c>
      <c r="M46" s="11">
        <v>0</v>
      </c>
      <c r="N46" s="11">
        <v>0</v>
      </c>
      <c r="O46" s="46"/>
      <c r="P46" s="8"/>
      <c r="Q46" s="23"/>
      <c r="R46" s="23"/>
    </row>
    <row r="47" spans="1:29" x14ac:dyDescent="0.25">
      <c r="A47" t="s">
        <v>243</v>
      </c>
      <c r="B47" s="11">
        <v>0</v>
      </c>
      <c r="C47" s="11">
        <v>0</v>
      </c>
      <c r="D47" s="11">
        <v>0</v>
      </c>
      <c r="E47" s="11">
        <v>0</v>
      </c>
      <c r="F47" s="11">
        <v>0</v>
      </c>
      <c r="G47" s="11">
        <v>0</v>
      </c>
      <c r="H47" s="11">
        <v>0</v>
      </c>
      <c r="I47" s="11">
        <v>0</v>
      </c>
      <c r="J47" s="11">
        <v>0</v>
      </c>
      <c r="K47" s="11">
        <v>0</v>
      </c>
      <c r="L47" s="11">
        <v>0</v>
      </c>
      <c r="M47" s="11">
        <v>0</v>
      </c>
      <c r="N47" s="11">
        <v>0</v>
      </c>
      <c r="O47" s="46"/>
    </row>
    <row r="48" spans="1:29" x14ac:dyDescent="0.25">
      <c r="A48" t="s">
        <v>244</v>
      </c>
      <c r="B48" s="11">
        <v>0</v>
      </c>
      <c r="C48" s="11">
        <v>0</v>
      </c>
      <c r="D48" s="11">
        <v>0</v>
      </c>
      <c r="E48" s="11">
        <v>0</v>
      </c>
      <c r="F48" s="11">
        <v>0</v>
      </c>
      <c r="G48" s="11">
        <v>0</v>
      </c>
      <c r="H48" s="11">
        <v>0</v>
      </c>
      <c r="I48" s="11">
        <v>0</v>
      </c>
      <c r="J48" s="11">
        <v>0</v>
      </c>
      <c r="K48" s="11">
        <v>0</v>
      </c>
      <c r="L48" s="11">
        <v>0</v>
      </c>
      <c r="M48" s="11">
        <v>0</v>
      </c>
      <c r="N48" s="11">
        <v>0</v>
      </c>
      <c r="O48" s="46"/>
    </row>
    <row r="49" spans="1:20" x14ac:dyDescent="0.25">
      <c r="A49" t="s">
        <v>245</v>
      </c>
      <c r="B49" s="11">
        <v>0</v>
      </c>
      <c r="C49" s="11">
        <v>0</v>
      </c>
      <c r="D49" s="11">
        <v>0</v>
      </c>
      <c r="E49" s="11">
        <v>0</v>
      </c>
      <c r="F49" s="11">
        <v>0</v>
      </c>
      <c r="G49" s="11">
        <v>0</v>
      </c>
      <c r="H49" s="11">
        <v>0</v>
      </c>
      <c r="I49" s="11">
        <v>0</v>
      </c>
      <c r="J49" s="11">
        <v>0</v>
      </c>
      <c r="K49" s="11">
        <v>0</v>
      </c>
      <c r="L49" s="11">
        <v>0</v>
      </c>
      <c r="M49" s="11">
        <v>0</v>
      </c>
      <c r="N49" s="11">
        <v>0</v>
      </c>
      <c r="O49" s="46"/>
    </row>
    <row r="50" spans="1:20" x14ac:dyDescent="0.25">
      <c r="A50" t="s">
        <v>246</v>
      </c>
      <c r="B50" s="11">
        <v>0</v>
      </c>
      <c r="C50" s="11">
        <v>0</v>
      </c>
      <c r="D50" s="11">
        <v>0</v>
      </c>
      <c r="E50" s="11">
        <v>0</v>
      </c>
      <c r="F50" s="11">
        <v>0</v>
      </c>
      <c r="G50" s="11">
        <v>0</v>
      </c>
      <c r="H50" s="11">
        <v>0</v>
      </c>
      <c r="I50" s="11">
        <v>0</v>
      </c>
      <c r="J50" s="11">
        <v>0</v>
      </c>
      <c r="K50" s="11">
        <v>0</v>
      </c>
      <c r="L50" s="11">
        <v>0</v>
      </c>
      <c r="M50" s="11">
        <v>0</v>
      </c>
      <c r="N50" s="11">
        <v>0</v>
      </c>
      <c r="O50" s="46"/>
    </row>
    <row r="51" spans="1:20" x14ac:dyDescent="0.25">
      <c r="A51" t="s">
        <v>247</v>
      </c>
      <c r="B51" s="11">
        <v>0</v>
      </c>
      <c r="C51" s="11">
        <v>0</v>
      </c>
      <c r="D51" s="11">
        <v>0</v>
      </c>
      <c r="E51" s="11">
        <v>0</v>
      </c>
      <c r="F51" s="11">
        <v>0</v>
      </c>
      <c r="G51" s="11">
        <v>0</v>
      </c>
      <c r="H51" s="11">
        <v>0</v>
      </c>
      <c r="I51" s="11">
        <v>0</v>
      </c>
      <c r="J51" s="11">
        <v>0</v>
      </c>
      <c r="K51" s="11">
        <v>0</v>
      </c>
      <c r="L51" s="11">
        <v>0</v>
      </c>
      <c r="M51" s="11">
        <v>0</v>
      </c>
      <c r="N51" s="11">
        <v>0</v>
      </c>
      <c r="O51" s="46"/>
    </row>
    <row r="52" spans="1:20" ht="15.75" thickBot="1" x14ac:dyDescent="0.3">
      <c r="A52" t="s">
        <v>248</v>
      </c>
      <c r="B52" s="11">
        <v>0</v>
      </c>
      <c r="C52" s="11">
        <v>0</v>
      </c>
      <c r="D52" s="11">
        <v>0</v>
      </c>
      <c r="E52" s="11">
        <v>0</v>
      </c>
      <c r="F52" s="11">
        <v>0</v>
      </c>
      <c r="G52" s="11">
        <v>0</v>
      </c>
      <c r="H52" s="11">
        <v>0</v>
      </c>
      <c r="I52" s="11">
        <v>0</v>
      </c>
      <c r="J52" s="11">
        <v>0</v>
      </c>
      <c r="K52" s="11">
        <v>0</v>
      </c>
      <c r="L52" s="11">
        <v>0</v>
      </c>
      <c r="M52" s="11">
        <v>0</v>
      </c>
      <c r="N52" s="11">
        <v>0</v>
      </c>
      <c r="O52" s="46"/>
    </row>
    <row r="53" spans="1:20" x14ac:dyDescent="0.25">
      <c r="A53" s="36" t="s">
        <v>198</v>
      </c>
      <c r="B53" s="37">
        <f>SUM(B41:B52)</f>
        <v>0</v>
      </c>
      <c r="C53" s="37">
        <f t="shared" ref="C53:N53" si="36">SUM(C41:C52)</f>
        <v>0</v>
      </c>
      <c r="D53" s="37">
        <f t="shared" si="36"/>
        <v>0</v>
      </c>
      <c r="E53" s="37">
        <f t="shared" si="36"/>
        <v>0</v>
      </c>
      <c r="F53" s="37">
        <f t="shared" si="36"/>
        <v>0</v>
      </c>
      <c r="G53" s="37">
        <f t="shared" si="36"/>
        <v>0</v>
      </c>
      <c r="H53" s="37">
        <f t="shared" si="36"/>
        <v>0</v>
      </c>
      <c r="I53" s="37">
        <f t="shared" si="36"/>
        <v>0</v>
      </c>
      <c r="J53" s="37">
        <f t="shared" si="36"/>
        <v>0</v>
      </c>
      <c r="K53" s="37">
        <f t="shared" si="36"/>
        <v>0</v>
      </c>
      <c r="L53" s="37">
        <f t="shared" si="36"/>
        <v>0</v>
      </c>
      <c r="M53" s="37">
        <f t="shared" si="36"/>
        <v>0</v>
      </c>
      <c r="N53" s="37">
        <f t="shared" si="36"/>
        <v>0</v>
      </c>
      <c r="O53" s="45"/>
      <c r="P53" s="47"/>
    </row>
    <row r="54" spans="1:20" x14ac:dyDescent="0.25">
      <c r="B54" s="22"/>
      <c r="C54" s="22"/>
      <c r="D54" s="22"/>
      <c r="E54" s="22"/>
      <c r="F54" s="22"/>
      <c r="G54" s="22"/>
      <c r="H54" s="22"/>
      <c r="I54" s="22"/>
      <c r="J54" s="22"/>
      <c r="K54" s="22"/>
      <c r="L54" s="22"/>
      <c r="M54" s="22"/>
      <c r="N54" s="22"/>
      <c r="O54" s="22"/>
    </row>
    <row r="55" spans="1:20" x14ac:dyDescent="0.25">
      <c r="B55" s="22"/>
      <c r="C55" s="22"/>
      <c r="D55" s="22"/>
      <c r="E55" s="22"/>
      <c r="F55" s="22"/>
      <c r="G55" s="22"/>
      <c r="H55" s="22"/>
      <c r="I55" s="22"/>
      <c r="J55" s="22"/>
      <c r="K55" s="22"/>
      <c r="L55" s="22"/>
      <c r="M55" s="22"/>
      <c r="N55" s="22"/>
      <c r="O55" s="22"/>
    </row>
    <row r="56" spans="1:20" x14ac:dyDescent="0.25">
      <c r="T56" t="s">
        <v>5</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R167"/>
  <sheetViews>
    <sheetView showGridLines="0" zoomScaleNormal="100" workbookViewId="0">
      <selection activeCell="D1" sqref="D1"/>
    </sheetView>
  </sheetViews>
  <sheetFormatPr baseColWidth="10" defaultRowHeight="15" x14ac:dyDescent="0.25"/>
  <cols>
    <col min="1" max="1" width="23.5703125" customWidth="1"/>
    <col min="2" max="18" width="10" customWidth="1"/>
  </cols>
  <sheetData>
    <row r="1" spans="1:18" ht="21" x14ac:dyDescent="0.25">
      <c r="A1" s="38" t="s">
        <v>249</v>
      </c>
      <c r="B1" s="76"/>
      <c r="C1" s="76"/>
    </row>
    <row r="2" spans="1:18" ht="15.75" x14ac:dyDescent="0.25">
      <c r="A2" s="77" t="s">
        <v>250</v>
      </c>
    </row>
    <row r="3" spans="1:18" x14ac:dyDescent="0.25">
      <c r="A3" s="80" t="s">
        <v>255</v>
      </c>
    </row>
    <row r="6" spans="1:18" x14ac:dyDescent="0.25">
      <c r="A6" s="78" t="s">
        <v>271</v>
      </c>
    </row>
    <row r="7" spans="1:18" x14ac:dyDescent="0.25">
      <c r="B7" s="86">
        <v>43862</v>
      </c>
      <c r="C7" s="86">
        <v>43891</v>
      </c>
      <c r="D7" s="86">
        <v>43922</v>
      </c>
      <c r="E7" s="86">
        <v>43952</v>
      </c>
      <c r="F7" s="86">
        <v>43983</v>
      </c>
      <c r="G7" s="86">
        <v>44013</v>
      </c>
      <c r="H7" s="86">
        <v>44044</v>
      </c>
      <c r="I7" s="86">
        <v>44075</v>
      </c>
      <c r="J7" s="86">
        <v>44105</v>
      </c>
      <c r="K7" s="86">
        <v>44136</v>
      </c>
      <c r="L7" s="86">
        <v>44166</v>
      </c>
      <c r="M7" s="86">
        <v>44197</v>
      </c>
      <c r="N7" s="86">
        <v>44228</v>
      </c>
      <c r="O7" s="86">
        <v>44256</v>
      </c>
      <c r="P7" s="86">
        <v>44287</v>
      </c>
      <c r="Q7" s="86">
        <v>44317</v>
      </c>
      <c r="R7" s="86">
        <v>44348</v>
      </c>
    </row>
    <row r="8" spans="1:18" x14ac:dyDescent="0.25">
      <c r="A8" s="70" t="s">
        <v>214</v>
      </c>
      <c r="B8" s="60">
        <v>0</v>
      </c>
      <c r="C8" s="60">
        <v>0</v>
      </c>
      <c r="D8" s="60">
        <v>0</v>
      </c>
      <c r="E8" s="60">
        <v>0</v>
      </c>
      <c r="F8" s="60">
        <v>0</v>
      </c>
      <c r="G8" s="60">
        <v>0</v>
      </c>
      <c r="H8" s="60">
        <v>0</v>
      </c>
      <c r="I8" s="60">
        <v>0</v>
      </c>
      <c r="J8" s="60">
        <v>0</v>
      </c>
      <c r="K8" s="60">
        <v>0</v>
      </c>
      <c r="L8" s="60">
        <v>0</v>
      </c>
      <c r="M8" s="60">
        <v>0</v>
      </c>
      <c r="N8" s="60">
        <v>0</v>
      </c>
      <c r="O8" s="60">
        <v>0</v>
      </c>
      <c r="P8" s="60">
        <v>0</v>
      </c>
      <c r="Q8" s="60">
        <v>0</v>
      </c>
      <c r="R8" s="60">
        <v>0</v>
      </c>
    </row>
    <row r="9" spans="1:18" x14ac:dyDescent="0.25">
      <c r="B9" s="61"/>
      <c r="C9" s="62"/>
      <c r="D9" s="62"/>
      <c r="E9" s="62"/>
      <c r="F9" s="62"/>
    </row>
    <row r="10" spans="1:18" x14ac:dyDescent="0.25">
      <c r="B10" s="61"/>
      <c r="C10" s="62"/>
      <c r="D10" s="62"/>
      <c r="E10" s="62"/>
      <c r="F10" s="62"/>
    </row>
    <row r="11" spans="1:18" x14ac:dyDescent="0.25">
      <c r="A11" s="78" t="s">
        <v>272</v>
      </c>
      <c r="B11" s="62"/>
      <c r="C11" s="62"/>
      <c r="D11" s="62"/>
      <c r="E11" s="62"/>
      <c r="F11" s="62"/>
    </row>
    <row r="12" spans="1:18" x14ac:dyDescent="0.25">
      <c r="A12" s="71" t="s">
        <v>251</v>
      </c>
      <c r="B12" s="57">
        <v>0</v>
      </c>
      <c r="C12" s="57">
        <v>0</v>
      </c>
      <c r="D12" s="57">
        <v>0</v>
      </c>
      <c r="E12" s="57">
        <v>0</v>
      </c>
      <c r="F12" s="57">
        <v>0</v>
      </c>
      <c r="G12" s="57">
        <v>0</v>
      </c>
      <c r="H12" s="57">
        <v>0</v>
      </c>
      <c r="I12" s="57">
        <v>0</v>
      </c>
      <c r="J12" s="57">
        <v>0</v>
      </c>
      <c r="K12" s="57">
        <v>0</v>
      </c>
      <c r="L12" s="57">
        <v>0</v>
      </c>
      <c r="M12" s="57">
        <v>0</v>
      </c>
      <c r="N12" s="57">
        <v>0</v>
      </c>
      <c r="O12" s="57">
        <v>0</v>
      </c>
      <c r="P12" s="57">
        <v>0</v>
      </c>
      <c r="Q12" s="57">
        <v>0</v>
      </c>
      <c r="R12" s="57">
        <v>0</v>
      </c>
    </row>
    <row r="13" spans="1:18" x14ac:dyDescent="0.25">
      <c r="A13" s="25"/>
      <c r="B13" s="63"/>
      <c r="C13" s="63"/>
      <c r="D13" s="63"/>
      <c r="E13" s="63"/>
      <c r="F13" s="63"/>
    </row>
    <row r="14" spans="1:18" x14ac:dyDescent="0.25">
      <c r="A14" s="25"/>
      <c r="B14" s="63"/>
      <c r="C14" s="63"/>
      <c r="D14" s="63"/>
      <c r="E14" s="63"/>
      <c r="F14" s="63"/>
    </row>
    <row r="15" spans="1:18" x14ac:dyDescent="0.25">
      <c r="A15" s="79" t="s">
        <v>273</v>
      </c>
      <c r="B15" s="63"/>
      <c r="C15" s="27"/>
      <c r="D15" s="27"/>
      <c r="E15" s="27"/>
      <c r="F15" s="27"/>
    </row>
    <row r="16" spans="1:18" x14ac:dyDescent="0.25">
      <c r="A16" s="56" t="s">
        <v>204</v>
      </c>
      <c r="B16" s="64"/>
      <c r="C16" s="64"/>
      <c r="D16" s="64"/>
      <c r="E16" s="64"/>
      <c r="F16" s="64"/>
    </row>
    <row r="17" spans="1:18" x14ac:dyDescent="0.25">
      <c r="A17" s="25" t="s">
        <v>209</v>
      </c>
      <c r="B17" s="27">
        <v>0</v>
      </c>
      <c r="C17" s="27">
        <v>0</v>
      </c>
      <c r="D17" s="27">
        <v>0</v>
      </c>
      <c r="E17" s="27">
        <v>0</v>
      </c>
      <c r="F17" s="27">
        <v>0</v>
      </c>
      <c r="G17" s="27">
        <v>0</v>
      </c>
      <c r="H17" s="27">
        <v>0</v>
      </c>
      <c r="I17" s="27">
        <v>0</v>
      </c>
      <c r="J17" s="27">
        <v>0</v>
      </c>
      <c r="K17" s="27">
        <v>0</v>
      </c>
      <c r="L17" s="27">
        <v>0</v>
      </c>
      <c r="M17" s="27">
        <v>0</v>
      </c>
      <c r="N17" s="27">
        <v>0</v>
      </c>
      <c r="O17" s="27">
        <v>0</v>
      </c>
      <c r="P17" s="27">
        <v>0</v>
      </c>
      <c r="Q17" s="27">
        <v>0</v>
      </c>
      <c r="R17" s="27">
        <v>0</v>
      </c>
    </row>
    <row r="18" spans="1:18" x14ac:dyDescent="0.25">
      <c r="A18" s="25" t="s">
        <v>215</v>
      </c>
      <c r="B18" s="27">
        <v>0</v>
      </c>
      <c r="C18" s="27">
        <v>0</v>
      </c>
      <c r="D18" s="27">
        <v>0</v>
      </c>
      <c r="E18" s="27">
        <v>0</v>
      </c>
      <c r="F18" s="27">
        <v>0</v>
      </c>
      <c r="G18" s="27">
        <v>0</v>
      </c>
      <c r="H18" s="27">
        <v>0</v>
      </c>
      <c r="I18" s="27">
        <v>0</v>
      </c>
      <c r="J18" s="27">
        <v>0</v>
      </c>
      <c r="K18" s="27">
        <v>0</v>
      </c>
      <c r="L18" s="27">
        <v>0</v>
      </c>
      <c r="M18" s="27">
        <v>0</v>
      </c>
      <c r="N18" s="27">
        <v>0</v>
      </c>
      <c r="O18" s="27">
        <v>0</v>
      </c>
      <c r="P18" s="27">
        <v>0</v>
      </c>
      <c r="Q18" s="27">
        <v>0</v>
      </c>
      <c r="R18" s="27">
        <v>0</v>
      </c>
    </row>
    <row r="19" spans="1:18" x14ac:dyDescent="0.25">
      <c r="A19" s="25" t="s">
        <v>216</v>
      </c>
      <c r="B19" s="27">
        <v>0</v>
      </c>
      <c r="C19" s="27">
        <v>0</v>
      </c>
      <c r="D19" s="27">
        <v>0</v>
      </c>
      <c r="E19" s="27">
        <v>0</v>
      </c>
      <c r="F19" s="27">
        <v>0</v>
      </c>
      <c r="G19" s="27">
        <v>0</v>
      </c>
      <c r="H19" s="27">
        <v>0</v>
      </c>
      <c r="I19" s="27">
        <v>0</v>
      </c>
      <c r="J19" s="27">
        <v>0</v>
      </c>
      <c r="K19" s="27">
        <v>0</v>
      </c>
      <c r="L19" s="27">
        <v>0</v>
      </c>
      <c r="M19" s="27">
        <v>0</v>
      </c>
      <c r="N19" s="27">
        <v>0</v>
      </c>
      <c r="O19" s="27">
        <v>0</v>
      </c>
      <c r="P19" s="27">
        <v>0</v>
      </c>
      <c r="Q19" s="27">
        <v>0</v>
      </c>
      <c r="R19" s="27">
        <v>0</v>
      </c>
    </row>
    <row r="20" spans="1:18" x14ac:dyDescent="0.25">
      <c r="A20" s="25" t="s">
        <v>269</v>
      </c>
      <c r="B20" s="27">
        <v>0</v>
      </c>
      <c r="C20" s="27">
        <v>0</v>
      </c>
      <c r="D20" s="27">
        <v>0</v>
      </c>
      <c r="E20" s="27">
        <v>0</v>
      </c>
      <c r="F20" s="27">
        <v>0</v>
      </c>
      <c r="G20" s="27">
        <v>0</v>
      </c>
      <c r="H20" s="27">
        <v>0</v>
      </c>
      <c r="I20" s="27">
        <v>0</v>
      </c>
      <c r="J20" s="27">
        <v>0</v>
      </c>
      <c r="K20" s="27">
        <v>0</v>
      </c>
      <c r="L20" s="27">
        <v>0</v>
      </c>
      <c r="M20" s="27">
        <v>0</v>
      </c>
      <c r="N20" s="27">
        <v>0</v>
      </c>
      <c r="O20" s="27">
        <v>0</v>
      </c>
      <c r="P20" s="27">
        <v>0</v>
      </c>
      <c r="Q20" s="27">
        <v>0</v>
      </c>
      <c r="R20" s="27">
        <v>0</v>
      </c>
    </row>
    <row r="21" spans="1:18" x14ac:dyDescent="0.25">
      <c r="A21" s="25" t="s">
        <v>6</v>
      </c>
      <c r="B21" s="27">
        <v>0</v>
      </c>
      <c r="C21" s="27">
        <v>0</v>
      </c>
      <c r="D21" s="27">
        <v>0</v>
      </c>
      <c r="E21" s="27">
        <v>0</v>
      </c>
      <c r="F21" s="27">
        <v>0</v>
      </c>
      <c r="G21" s="27">
        <v>0</v>
      </c>
      <c r="H21" s="27">
        <v>0</v>
      </c>
      <c r="I21" s="27">
        <v>0</v>
      </c>
      <c r="J21" s="27">
        <v>0</v>
      </c>
      <c r="K21" s="27">
        <v>0</v>
      </c>
      <c r="L21" s="27">
        <v>0</v>
      </c>
      <c r="M21" s="27">
        <v>0</v>
      </c>
      <c r="N21" s="27">
        <v>0</v>
      </c>
      <c r="O21" s="27">
        <v>0</v>
      </c>
      <c r="P21" s="27">
        <v>0</v>
      </c>
      <c r="Q21" s="27">
        <v>0</v>
      </c>
      <c r="R21" s="27">
        <v>0</v>
      </c>
    </row>
    <row r="22" spans="1:18" x14ac:dyDescent="0.25">
      <c r="A22" s="25" t="s">
        <v>9</v>
      </c>
      <c r="B22" s="27">
        <v>0</v>
      </c>
      <c r="C22" s="27">
        <v>0</v>
      </c>
      <c r="D22" s="27">
        <v>0</v>
      </c>
      <c r="E22" s="27">
        <v>0</v>
      </c>
      <c r="F22" s="27">
        <v>0</v>
      </c>
      <c r="G22" s="27">
        <v>0</v>
      </c>
      <c r="H22" s="27">
        <v>0</v>
      </c>
      <c r="I22" s="27">
        <v>0</v>
      </c>
      <c r="J22" s="27">
        <v>0</v>
      </c>
      <c r="K22" s="27">
        <v>0</v>
      </c>
      <c r="L22" s="27">
        <v>0</v>
      </c>
      <c r="M22" s="27">
        <v>0</v>
      </c>
      <c r="N22" s="27">
        <v>0</v>
      </c>
      <c r="O22" s="27">
        <v>0</v>
      </c>
      <c r="P22" s="27">
        <v>0</v>
      </c>
      <c r="Q22" s="27">
        <v>0</v>
      </c>
      <c r="R22" s="27">
        <v>0</v>
      </c>
    </row>
    <row r="23" spans="1:18" x14ac:dyDescent="0.25">
      <c r="A23" s="25" t="s">
        <v>252</v>
      </c>
      <c r="B23" s="27">
        <v>0</v>
      </c>
      <c r="C23" s="27">
        <v>0</v>
      </c>
      <c r="D23" s="27">
        <v>0</v>
      </c>
      <c r="E23" s="27">
        <v>0</v>
      </c>
      <c r="F23" s="27">
        <v>0</v>
      </c>
      <c r="G23" s="27">
        <v>0</v>
      </c>
      <c r="H23" s="27">
        <v>0</v>
      </c>
      <c r="I23" s="27">
        <v>0</v>
      </c>
      <c r="J23" s="27">
        <v>0</v>
      </c>
      <c r="K23" s="27">
        <v>0</v>
      </c>
      <c r="L23" s="27">
        <v>0</v>
      </c>
      <c r="M23" s="27">
        <v>0</v>
      </c>
      <c r="N23" s="27">
        <v>0</v>
      </c>
      <c r="O23" s="27">
        <v>0</v>
      </c>
      <c r="P23" s="27">
        <v>0</v>
      </c>
      <c r="Q23" s="27">
        <v>0</v>
      </c>
      <c r="R23" s="27">
        <v>0</v>
      </c>
    </row>
    <row r="24" spans="1:18" x14ac:dyDescent="0.25">
      <c r="A24" s="25" t="s">
        <v>253</v>
      </c>
      <c r="B24" s="27">
        <v>0</v>
      </c>
      <c r="C24" s="27">
        <v>0</v>
      </c>
      <c r="D24" s="27">
        <v>0</v>
      </c>
      <c r="E24" s="27">
        <v>0</v>
      </c>
      <c r="F24" s="27">
        <v>0</v>
      </c>
      <c r="G24" s="27">
        <v>0</v>
      </c>
      <c r="H24" s="27">
        <v>0</v>
      </c>
      <c r="I24" s="27">
        <v>0</v>
      </c>
      <c r="J24" s="27">
        <v>0</v>
      </c>
      <c r="K24" s="27">
        <v>0</v>
      </c>
      <c r="L24" s="27">
        <v>0</v>
      </c>
      <c r="M24" s="27">
        <v>0</v>
      </c>
      <c r="N24" s="27">
        <v>0</v>
      </c>
      <c r="O24" s="27">
        <v>0</v>
      </c>
      <c r="P24" s="27">
        <v>0</v>
      </c>
      <c r="Q24" s="27">
        <v>0</v>
      </c>
      <c r="R24" s="27">
        <v>0</v>
      </c>
    </row>
    <row r="25" spans="1:18" x14ac:dyDescent="0.25">
      <c r="A25" s="25" t="s">
        <v>220</v>
      </c>
      <c r="B25" s="27">
        <v>0</v>
      </c>
      <c r="C25" s="27">
        <v>0</v>
      </c>
      <c r="D25" s="27">
        <v>0</v>
      </c>
      <c r="E25" s="27">
        <v>0</v>
      </c>
      <c r="F25" s="27">
        <v>0</v>
      </c>
      <c r="G25" s="27">
        <v>0</v>
      </c>
      <c r="H25" s="27">
        <v>0</v>
      </c>
      <c r="I25" s="27">
        <v>0</v>
      </c>
      <c r="J25" s="27">
        <v>0</v>
      </c>
      <c r="K25" s="27">
        <v>0</v>
      </c>
      <c r="L25" s="27">
        <v>0</v>
      </c>
      <c r="M25" s="27">
        <v>0</v>
      </c>
      <c r="N25" s="27">
        <v>0</v>
      </c>
      <c r="O25" s="27">
        <v>0</v>
      </c>
      <c r="P25" s="27">
        <v>0</v>
      </c>
      <c r="Q25" s="27">
        <v>0</v>
      </c>
      <c r="R25" s="27">
        <v>0</v>
      </c>
    </row>
    <row r="26" spans="1:18" x14ac:dyDescent="0.25">
      <c r="A26" s="25" t="s">
        <v>0</v>
      </c>
      <c r="B26" s="27">
        <v>0</v>
      </c>
      <c r="C26" s="27">
        <v>0</v>
      </c>
      <c r="D26" s="27">
        <v>0</v>
      </c>
      <c r="E26" s="27">
        <v>0</v>
      </c>
      <c r="F26" s="27">
        <v>0</v>
      </c>
      <c r="G26" s="27">
        <v>0</v>
      </c>
      <c r="H26" s="27">
        <v>0</v>
      </c>
      <c r="I26" s="27">
        <v>0</v>
      </c>
      <c r="J26" s="27">
        <v>0</v>
      </c>
      <c r="K26" s="27">
        <v>0</v>
      </c>
      <c r="L26" s="27">
        <v>0</v>
      </c>
      <c r="M26" s="27">
        <v>0</v>
      </c>
      <c r="N26" s="27">
        <v>0</v>
      </c>
      <c r="O26" s="27">
        <v>0</v>
      </c>
      <c r="P26" s="27">
        <v>0</v>
      </c>
      <c r="Q26" s="27">
        <v>0</v>
      </c>
      <c r="R26" s="27">
        <v>0</v>
      </c>
    </row>
    <row r="27" spans="1:18" x14ac:dyDescent="0.25">
      <c r="A27" s="66" t="s">
        <v>211</v>
      </c>
      <c r="B27" s="58">
        <f>SUM(B17:B26)</f>
        <v>0</v>
      </c>
      <c r="C27" s="58">
        <f t="shared" ref="C27:R27" si="0">SUM(C17:C26)</f>
        <v>0</v>
      </c>
      <c r="D27" s="58">
        <f t="shared" si="0"/>
        <v>0</v>
      </c>
      <c r="E27" s="58">
        <f t="shared" si="0"/>
        <v>0</v>
      </c>
      <c r="F27" s="58">
        <f t="shared" si="0"/>
        <v>0</v>
      </c>
      <c r="G27" s="58">
        <f t="shared" si="0"/>
        <v>0</v>
      </c>
      <c r="H27" s="58">
        <f t="shared" si="0"/>
        <v>0</v>
      </c>
      <c r="I27" s="58">
        <f t="shared" si="0"/>
        <v>0</v>
      </c>
      <c r="J27" s="58">
        <f t="shared" si="0"/>
        <v>0</v>
      </c>
      <c r="K27" s="58">
        <f t="shared" si="0"/>
        <v>0</v>
      </c>
      <c r="L27" s="58">
        <f t="shared" si="0"/>
        <v>0</v>
      </c>
      <c r="M27" s="58">
        <f t="shared" si="0"/>
        <v>0</v>
      </c>
      <c r="N27" s="58">
        <f t="shared" si="0"/>
        <v>0</v>
      </c>
      <c r="O27" s="58">
        <f t="shared" si="0"/>
        <v>0</v>
      </c>
      <c r="P27" s="58">
        <f t="shared" si="0"/>
        <v>0</v>
      </c>
      <c r="Q27" s="58">
        <f t="shared" si="0"/>
        <v>0</v>
      </c>
      <c r="R27" s="58">
        <f t="shared" si="0"/>
        <v>0</v>
      </c>
    </row>
    <row r="28" spans="1:18" ht="15.75" thickBot="1" x14ac:dyDescent="0.3">
      <c r="A28" s="67" t="s">
        <v>217</v>
      </c>
      <c r="B28" s="68">
        <f>B12+B27</f>
        <v>0</v>
      </c>
      <c r="C28" s="68">
        <f t="shared" ref="C28:R28" si="1">C12+C27</f>
        <v>0</v>
      </c>
      <c r="D28" s="68">
        <f t="shared" si="1"/>
        <v>0</v>
      </c>
      <c r="E28" s="68">
        <f t="shared" si="1"/>
        <v>0</v>
      </c>
      <c r="F28" s="68">
        <f t="shared" si="1"/>
        <v>0</v>
      </c>
      <c r="G28" s="68">
        <f t="shared" si="1"/>
        <v>0</v>
      </c>
      <c r="H28" s="68">
        <f t="shared" si="1"/>
        <v>0</v>
      </c>
      <c r="I28" s="68">
        <f t="shared" si="1"/>
        <v>0</v>
      </c>
      <c r="J28" s="68">
        <f t="shared" si="1"/>
        <v>0</v>
      </c>
      <c r="K28" s="68">
        <f t="shared" si="1"/>
        <v>0</v>
      </c>
      <c r="L28" s="68">
        <f t="shared" si="1"/>
        <v>0</v>
      </c>
      <c r="M28" s="68">
        <f t="shared" si="1"/>
        <v>0</v>
      </c>
      <c r="N28" s="68">
        <f t="shared" si="1"/>
        <v>0</v>
      </c>
      <c r="O28" s="68">
        <f t="shared" si="1"/>
        <v>0</v>
      </c>
      <c r="P28" s="68">
        <f t="shared" si="1"/>
        <v>0</v>
      </c>
      <c r="Q28" s="68">
        <f t="shared" si="1"/>
        <v>0</v>
      </c>
      <c r="R28" s="68">
        <f t="shared" si="1"/>
        <v>0</v>
      </c>
    </row>
    <row r="29" spans="1:18" x14ac:dyDescent="0.25">
      <c r="B29" s="62"/>
      <c r="C29" s="62"/>
      <c r="D29" s="62"/>
      <c r="E29" s="62"/>
      <c r="F29" s="62"/>
    </row>
    <row r="30" spans="1:18" x14ac:dyDescent="0.25">
      <c r="B30" s="62"/>
      <c r="C30" s="62"/>
      <c r="D30" s="62"/>
      <c r="E30" s="62"/>
      <c r="F30" s="62"/>
    </row>
    <row r="31" spans="1:18" x14ac:dyDescent="0.25">
      <c r="A31" s="78" t="s">
        <v>254</v>
      </c>
    </row>
    <row r="32" spans="1:18" x14ac:dyDescent="0.25">
      <c r="A32" s="81" t="s">
        <v>270</v>
      </c>
    </row>
    <row r="33" spans="1:18" x14ac:dyDescent="0.25">
      <c r="A33" s="84" t="s">
        <v>218</v>
      </c>
      <c r="B33" s="82">
        <v>0</v>
      </c>
      <c r="C33" s="82">
        <v>0</v>
      </c>
      <c r="D33" s="82">
        <v>0</v>
      </c>
      <c r="E33" s="82">
        <v>0</v>
      </c>
      <c r="F33" s="82">
        <v>0</v>
      </c>
      <c r="G33" s="82">
        <v>0</v>
      </c>
      <c r="H33" s="82">
        <v>0</v>
      </c>
      <c r="I33" s="82">
        <v>0</v>
      </c>
      <c r="J33" s="82">
        <v>0</v>
      </c>
      <c r="K33" s="82">
        <v>0</v>
      </c>
      <c r="L33" s="82">
        <v>0</v>
      </c>
      <c r="M33" s="82">
        <v>0</v>
      </c>
      <c r="N33" s="82">
        <v>0</v>
      </c>
      <c r="O33" s="82">
        <v>0</v>
      </c>
      <c r="P33" s="82">
        <v>0</v>
      </c>
      <c r="Q33" s="82">
        <v>0</v>
      </c>
      <c r="R33" s="82">
        <v>0</v>
      </c>
    </row>
    <row r="36" spans="1:18" x14ac:dyDescent="0.25">
      <c r="A36" s="78" t="s">
        <v>267</v>
      </c>
    </row>
    <row r="37" spans="1:18" x14ac:dyDescent="0.25">
      <c r="A37" s="81" t="s">
        <v>268</v>
      </c>
    </row>
    <row r="38" spans="1:18" x14ac:dyDescent="0.25">
      <c r="A38" s="73" t="s">
        <v>227</v>
      </c>
    </row>
    <row r="39" spans="1:18" x14ac:dyDescent="0.25">
      <c r="A39" t="s">
        <v>256</v>
      </c>
      <c r="B39" s="22">
        <v>0</v>
      </c>
    </row>
    <row r="40" spans="1:18" x14ac:dyDescent="0.25">
      <c r="A40" t="s">
        <v>257</v>
      </c>
      <c r="B40" s="22">
        <v>0</v>
      </c>
    </row>
    <row r="41" spans="1:18" x14ac:dyDescent="0.25">
      <c r="A41" t="s">
        <v>258</v>
      </c>
      <c r="B41" s="22">
        <v>0</v>
      </c>
    </row>
    <row r="42" spans="1:18" x14ac:dyDescent="0.25">
      <c r="A42" t="s">
        <v>259</v>
      </c>
      <c r="B42" s="22">
        <v>0</v>
      </c>
    </row>
    <row r="43" spans="1:18" x14ac:dyDescent="0.25">
      <c r="A43" t="s">
        <v>260</v>
      </c>
      <c r="B43" s="22">
        <v>0</v>
      </c>
    </row>
    <row r="44" spans="1:18" x14ac:dyDescent="0.25">
      <c r="A44" t="s">
        <v>261</v>
      </c>
      <c r="B44" s="22">
        <v>0</v>
      </c>
    </row>
    <row r="45" spans="1:18" x14ac:dyDescent="0.25">
      <c r="A45" t="s">
        <v>262</v>
      </c>
      <c r="B45" s="22">
        <v>0</v>
      </c>
    </row>
    <row r="46" spans="1:18" x14ac:dyDescent="0.25">
      <c r="A46" t="s">
        <v>263</v>
      </c>
      <c r="B46" s="22">
        <v>0</v>
      </c>
    </row>
    <row r="47" spans="1:18" x14ac:dyDescent="0.25">
      <c r="A47" t="s">
        <v>264</v>
      </c>
      <c r="B47" s="22">
        <v>0</v>
      </c>
    </row>
    <row r="48" spans="1:18" x14ac:dyDescent="0.25">
      <c r="A48" t="s">
        <v>265</v>
      </c>
      <c r="B48" s="22">
        <v>0</v>
      </c>
    </row>
    <row r="49" spans="1:18" x14ac:dyDescent="0.25">
      <c r="A49" s="74" t="s">
        <v>231</v>
      </c>
      <c r="B49" s="75">
        <f>SUM(B39:B48)</f>
        <v>0</v>
      </c>
    </row>
    <row r="53" spans="1:18" ht="21" x14ac:dyDescent="0.35">
      <c r="A53" s="85" t="s">
        <v>266</v>
      </c>
    </row>
    <row r="54" spans="1:18" ht="15.75" x14ac:dyDescent="0.25">
      <c r="A54" s="49" t="s">
        <v>200</v>
      </c>
      <c r="B54" s="48">
        <f>B7</f>
        <v>43862</v>
      </c>
      <c r="C54" s="48">
        <f t="shared" ref="C54:Q54" si="2">C7</f>
        <v>43891</v>
      </c>
      <c r="D54" s="48">
        <f t="shared" si="2"/>
        <v>43922</v>
      </c>
      <c r="E54" s="48">
        <f t="shared" si="2"/>
        <v>43952</v>
      </c>
      <c r="F54" s="48">
        <f t="shared" si="2"/>
        <v>43983</v>
      </c>
      <c r="G54" s="48">
        <f t="shared" si="2"/>
        <v>44013</v>
      </c>
      <c r="H54" s="48">
        <f t="shared" si="2"/>
        <v>44044</v>
      </c>
      <c r="I54" s="48">
        <f t="shared" si="2"/>
        <v>44075</v>
      </c>
      <c r="J54" s="48">
        <f t="shared" si="2"/>
        <v>44105</v>
      </c>
      <c r="K54" s="48">
        <f t="shared" si="2"/>
        <v>44136</v>
      </c>
      <c r="L54" s="48">
        <f t="shared" si="2"/>
        <v>44166</v>
      </c>
      <c r="M54" s="48">
        <f t="shared" si="2"/>
        <v>44197</v>
      </c>
      <c r="N54" s="48">
        <f t="shared" si="2"/>
        <v>44228</v>
      </c>
      <c r="O54" s="48">
        <f t="shared" si="2"/>
        <v>44256</v>
      </c>
      <c r="P54" s="48">
        <f t="shared" si="2"/>
        <v>44287</v>
      </c>
      <c r="Q54" s="48">
        <f t="shared" si="2"/>
        <v>44317</v>
      </c>
      <c r="R54" s="48">
        <f>R7</f>
        <v>44348</v>
      </c>
    </row>
    <row r="55" spans="1:18" x14ac:dyDescent="0.25">
      <c r="A55" s="19"/>
      <c r="B55" s="24" t="e">
        <f>B33/B8</f>
        <v>#DIV/0!</v>
      </c>
      <c r="C55" s="24" t="e">
        <f t="shared" ref="C55:R55" si="3">C33/C8</f>
        <v>#DIV/0!</v>
      </c>
      <c r="D55" s="24" t="e">
        <f t="shared" si="3"/>
        <v>#DIV/0!</v>
      </c>
      <c r="E55" s="24" t="e">
        <f t="shared" si="3"/>
        <v>#DIV/0!</v>
      </c>
      <c r="F55" s="24" t="e">
        <f t="shared" si="3"/>
        <v>#DIV/0!</v>
      </c>
      <c r="G55" s="24" t="e">
        <f t="shared" si="3"/>
        <v>#DIV/0!</v>
      </c>
      <c r="H55" s="24" t="e">
        <f t="shared" si="3"/>
        <v>#DIV/0!</v>
      </c>
      <c r="I55" s="24" t="e">
        <f t="shared" si="3"/>
        <v>#DIV/0!</v>
      </c>
      <c r="J55" s="24" t="e">
        <f t="shared" si="3"/>
        <v>#DIV/0!</v>
      </c>
      <c r="K55" s="24" t="e">
        <f t="shared" si="3"/>
        <v>#DIV/0!</v>
      </c>
      <c r="L55" s="24" t="e">
        <f t="shared" si="3"/>
        <v>#DIV/0!</v>
      </c>
      <c r="M55" s="24" t="e">
        <f t="shared" si="3"/>
        <v>#DIV/0!</v>
      </c>
      <c r="N55" s="24" t="e">
        <f t="shared" si="3"/>
        <v>#DIV/0!</v>
      </c>
      <c r="O55" s="24" t="e">
        <f t="shared" si="3"/>
        <v>#DIV/0!</v>
      </c>
      <c r="P55" s="24" t="e">
        <f t="shared" si="3"/>
        <v>#DIV/0!</v>
      </c>
      <c r="Q55" s="24" t="e">
        <f t="shared" si="3"/>
        <v>#DIV/0!</v>
      </c>
      <c r="R55" s="24" t="e">
        <f t="shared" si="3"/>
        <v>#DIV/0!</v>
      </c>
    </row>
    <row r="58" spans="1:18" x14ac:dyDescent="0.25">
      <c r="C58" s="45"/>
      <c r="D58" s="45"/>
      <c r="E58" s="22"/>
    </row>
    <row r="59" spans="1:18" x14ac:dyDescent="0.25">
      <c r="C59" s="45"/>
      <c r="D59" s="45"/>
      <c r="E59" s="22"/>
    </row>
    <row r="60" spans="1:18" x14ac:dyDescent="0.25">
      <c r="B60" s="21"/>
      <c r="C60" s="45"/>
      <c r="D60" s="45"/>
      <c r="E60" s="22"/>
    </row>
    <row r="62" spans="1:18" x14ac:dyDescent="0.25">
      <c r="A62" s="8"/>
      <c r="B62" s="23"/>
      <c r="C62" s="23"/>
    </row>
    <row r="63" spans="1:18" x14ac:dyDescent="0.25">
      <c r="A63" s="8"/>
      <c r="B63" s="23"/>
      <c r="C63" s="23"/>
    </row>
    <row r="64" spans="1:18" x14ac:dyDescent="0.25">
      <c r="A64" s="8"/>
      <c r="B64" s="23"/>
      <c r="C64" s="23"/>
    </row>
    <row r="65" spans="1:18" x14ac:dyDescent="0.25">
      <c r="A65" s="8"/>
      <c r="B65" s="23"/>
      <c r="C65" s="23"/>
    </row>
    <row r="73" spans="1:18" ht="15.75" x14ac:dyDescent="0.25">
      <c r="A73" s="50" t="s">
        <v>212</v>
      </c>
      <c r="B73" s="48">
        <f>B7</f>
        <v>43862</v>
      </c>
      <c r="C73" s="48">
        <f t="shared" ref="C73:R73" si="4">C7</f>
        <v>43891</v>
      </c>
      <c r="D73" s="48">
        <f t="shared" si="4"/>
        <v>43922</v>
      </c>
      <c r="E73" s="48">
        <f t="shared" si="4"/>
        <v>43952</v>
      </c>
      <c r="F73" s="48">
        <f t="shared" si="4"/>
        <v>43983</v>
      </c>
      <c r="G73" s="48">
        <f t="shared" si="4"/>
        <v>44013</v>
      </c>
      <c r="H73" s="48">
        <f t="shared" si="4"/>
        <v>44044</v>
      </c>
      <c r="I73" s="48">
        <f t="shared" si="4"/>
        <v>44075</v>
      </c>
      <c r="J73" s="48">
        <f t="shared" si="4"/>
        <v>44105</v>
      </c>
      <c r="K73" s="48">
        <f t="shared" si="4"/>
        <v>44136</v>
      </c>
      <c r="L73" s="48">
        <f t="shared" si="4"/>
        <v>44166</v>
      </c>
      <c r="M73" s="48">
        <f t="shared" si="4"/>
        <v>44197</v>
      </c>
      <c r="N73" s="48">
        <f t="shared" si="4"/>
        <v>44228</v>
      </c>
      <c r="O73" s="48">
        <f t="shared" si="4"/>
        <v>44256</v>
      </c>
      <c r="P73" s="48">
        <f t="shared" si="4"/>
        <v>44287</v>
      </c>
      <c r="Q73" s="48">
        <f>Q7</f>
        <v>44317</v>
      </c>
      <c r="R73" s="48">
        <f t="shared" si="4"/>
        <v>44348</v>
      </c>
    </row>
    <row r="74" spans="1:18" x14ac:dyDescent="0.25">
      <c r="A74" s="19"/>
      <c r="B74" s="24" t="e">
        <f>B27/B8</f>
        <v>#DIV/0!</v>
      </c>
      <c r="C74" s="24" t="e">
        <f t="shared" ref="C74:R74" si="5">C27/C8</f>
        <v>#DIV/0!</v>
      </c>
      <c r="D74" s="24" t="e">
        <f t="shared" si="5"/>
        <v>#DIV/0!</v>
      </c>
      <c r="E74" s="24" t="e">
        <f t="shared" si="5"/>
        <v>#DIV/0!</v>
      </c>
      <c r="F74" s="24" t="e">
        <f t="shared" si="5"/>
        <v>#DIV/0!</v>
      </c>
      <c r="G74" s="24" t="e">
        <f t="shared" si="5"/>
        <v>#DIV/0!</v>
      </c>
      <c r="H74" s="24" t="e">
        <f t="shared" si="5"/>
        <v>#DIV/0!</v>
      </c>
      <c r="I74" s="24" t="e">
        <f t="shared" si="5"/>
        <v>#DIV/0!</v>
      </c>
      <c r="J74" s="24" t="e">
        <f t="shared" si="5"/>
        <v>#DIV/0!</v>
      </c>
      <c r="K74" s="24" t="e">
        <f t="shared" si="5"/>
        <v>#DIV/0!</v>
      </c>
      <c r="L74" s="24" t="e">
        <f t="shared" si="5"/>
        <v>#DIV/0!</v>
      </c>
      <c r="M74" s="24" t="e">
        <f t="shared" si="5"/>
        <v>#DIV/0!</v>
      </c>
      <c r="N74" s="24" t="e">
        <f t="shared" si="5"/>
        <v>#DIV/0!</v>
      </c>
      <c r="O74" s="24" t="e">
        <f t="shared" si="5"/>
        <v>#DIV/0!</v>
      </c>
      <c r="P74" s="24" t="e">
        <f t="shared" si="5"/>
        <v>#DIV/0!</v>
      </c>
      <c r="Q74" s="24" t="e">
        <f t="shared" si="5"/>
        <v>#DIV/0!</v>
      </c>
      <c r="R74" s="24" t="e">
        <f t="shared" si="5"/>
        <v>#DIV/0!</v>
      </c>
    </row>
    <row r="75" spans="1:18" x14ac:dyDescent="0.25">
      <c r="C75" s="45"/>
      <c r="D75" s="45"/>
      <c r="E75" s="22"/>
    </row>
    <row r="76" spans="1:18" x14ac:dyDescent="0.25">
      <c r="B76" s="21"/>
      <c r="C76" s="45"/>
      <c r="D76" s="45"/>
      <c r="E76" s="22"/>
    </row>
    <row r="78" spans="1:18" x14ac:dyDescent="0.25">
      <c r="A78" s="8"/>
      <c r="B78" s="23"/>
      <c r="C78" s="23"/>
    </row>
    <row r="79" spans="1:18" x14ac:dyDescent="0.25">
      <c r="A79" s="8"/>
      <c r="B79" s="23"/>
      <c r="C79" s="23"/>
    </row>
    <row r="80" spans="1:18" x14ac:dyDescent="0.25">
      <c r="A80" s="8"/>
      <c r="B80" s="23"/>
      <c r="C80" s="23"/>
    </row>
    <row r="81" spans="1:18" x14ac:dyDescent="0.25">
      <c r="A81" s="8"/>
      <c r="B81" s="23"/>
      <c r="C81" s="23"/>
    </row>
    <row r="91" spans="1:18" x14ac:dyDescent="0.25">
      <c r="A91" s="51" t="s">
        <v>213</v>
      </c>
      <c r="B91" s="48">
        <f>B7</f>
        <v>43862</v>
      </c>
      <c r="C91" s="48">
        <f t="shared" ref="C91:R91" si="6">C7</f>
        <v>43891</v>
      </c>
      <c r="D91" s="48">
        <f t="shared" si="6"/>
        <v>43922</v>
      </c>
      <c r="E91" s="48">
        <f t="shared" si="6"/>
        <v>43952</v>
      </c>
      <c r="F91" s="48">
        <f t="shared" si="6"/>
        <v>43983</v>
      </c>
      <c r="G91" s="48">
        <f t="shared" si="6"/>
        <v>44013</v>
      </c>
      <c r="H91" s="48">
        <f t="shared" si="6"/>
        <v>44044</v>
      </c>
      <c r="I91" s="48">
        <f t="shared" si="6"/>
        <v>44075</v>
      </c>
      <c r="J91" s="48">
        <f t="shared" si="6"/>
        <v>44105</v>
      </c>
      <c r="K91" s="48">
        <f t="shared" si="6"/>
        <v>44136</v>
      </c>
      <c r="L91" s="48">
        <f t="shared" si="6"/>
        <v>44166</v>
      </c>
      <c r="M91" s="48">
        <f t="shared" si="6"/>
        <v>44197</v>
      </c>
      <c r="N91" s="48">
        <f t="shared" si="6"/>
        <v>44228</v>
      </c>
      <c r="O91" s="48">
        <f t="shared" si="6"/>
        <v>44256</v>
      </c>
      <c r="P91" s="48">
        <f t="shared" si="6"/>
        <v>44287</v>
      </c>
      <c r="Q91" s="48">
        <f t="shared" si="6"/>
        <v>44317</v>
      </c>
      <c r="R91" s="48">
        <f t="shared" si="6"/>
        <v>44348</v>
      </c>
    </row>
    <row r="92" spans="1:18" x14ac:dyDescent="0.25">
      <c r="A92" s="19"/>
      <c r="B92" s="24" t="e">
        <f>B33/$B$49</f>
        <v>#DIV/0!</v>
      </c>
      <c r="C92" s="24" t="e">
        <f t="shared" ref="C92:R92" si="7">C33/$B$49</f>
        <v>#DIV/0!</v>
      </c>
      <c r="D92" s="24" t="e">
        <f t="shared" si="7"/>
        <v>#DIV/0!</v>
      </c>
      <c r="E92" s="24" t="e">
        <f t="shared" si="7"/>
        <v>#DIV/0!</v>
      </c>
      <c r="F92" s="24" t="e">
        <f t="shared" si="7"/>
        <v>#DIV/0!</v>
      </c>
      <c r="G92" s="24" t="e">
        <f t="shared" si="7"/>
        <v>#DIV/0!</v>
      </c>
      <c r="H92" s="24" t="e">
        <f t="shared" si="7"/>
        <v>#DIV/0!</v>
      </c>
      <c r="I92" s="24" t="e">
        <f t="shared" si="7"/>
        <v>#DIV/0!</v>
      </c>
      <c r="J92" s="24" t="e">
        <f t="shared" si="7"/>
        <v>#DIV/0!</v>
      </c>
      <c r="K92" s="24" t="e">
        <f t="shared" si="7"/>
        <v>#DIV/0!</v>
      </c>
      <c r="L92" s="24" t="e">
        <f t="shared" si="7"/>
        <v>#DIV/0!</v>
      </c>
      <c r="M92" s="24" t="e">
        <f t="shared" si="7"/>
        <v>#DIV/0!</v>
      </c>
      <c r="N92" s="24" t="e">
        <f t="shared" si="7"/>
        <v>#DIV/0!</v>
      </c>
      <c r="O92" s="24" t="e">
        <f t="shared" si="7"/>
        <v>#DIV/0!</v>
      </c>
      <c r="P92" s="24" t="e">
        <f t="shared" si="7"/>
        <v>#DIV/0!</v>
      </c>
      <c r="Q92" s="24" t="e">
        <f t="shared" si="7"/>
        <v>#DIV/0!</v>
      </c>
      <c r="R92" s="24" t="e">
        <f t="shared" si="7"/>
        <v>#DIV/0!</v>
      </c>
    </row>
    <row r="93" spans="1:18" x14ac:dyDescent="0.25">
      <c r="C93" s="45"/>
      <c r="D93" s="45"/>
      <c r="E93" s="22"/>
    </row>
    <row r="94" spans="1:18" x14ac:dyDescent="0.25">
      <c r="B94" s="21"/>
      <c r="C94" s="45"/>
      <c r="D94" s="45"/>
      <c r="E94" s="22"/>
    </row>
    <row r="96" spans="1:18" x14ac:dyDescent="0.25">
      <c r="A96" s="8"/>
      <c r="B96" s="23"/>
      <c r="C96" s="23"/>
    </row>
    <row r="97" spans="1:3" x14ac:dyDescent="0.25">
      <c r="A97" s="8"/>
      <c r="B97" s="23"/>
      <c r="C97" s="23"/>
    </row>
    <row r="98" spans="1:3" x14ac:dyDescent="0.25">
      <c r="A98" s="8"/>
      <c r="B98" s="23"/>
      <c r="C98" s="23"/>
    </row>
    <row r="99" spans="1:3" x14ac:dyDescent="0.25">
      <c r="A99" s="8"/>
      <c r="B99" s="23"/>
      <c r="C99" s="23"/>
    </row>
    <row r="106" spans="1:3" x14ac:dyDescent="0.25">
      <c r="A106" s="47"/>
    </row>
    <row r="110" spans="1:3" x14ac:dyDescent="0.25">
      <c r="A110" s="59"/>
      <c r="B110" s="9"/>
    </row>
    <row r="111" spans="1:3" x14ac:dyDescent="0.25">
      <c r="A111" s="59"/>
      <c r="B111" s="9"/>
    </row>
    <row r="112" spans="1:3" x14ac:dyDescent="0.25">
      <c r="A112" s="59"/>
      <c r="B112" s="9"/>
    </row>
    <row r="113" spans="1:2" x14ac:dyDescent="0.25">
      <c r="A113" s="59"/>
      <c r="B113" s="9"/>
    </row>
    <row r="114" spans="1:2" x14ac:dyDescent="0.25">
      <c r="A114" s="59"/>
      <c r="B114" s="9"/>
    </row>
    <row r="115" spans="1:2" x14ac:dyDescent="0.25">
      <c r="A115" s="59"/>
      <c r="B115" s="9"/>
    </row>
    <row r="116" spans="1:2" x14ac:dyDescent="0.25">
      <c r="A116" s="59"/>
      <c r="B116" s="9"/>
    </row>
    <row r="117" spans="1:2" x14ac:dyDescent="0.25">
      <c r="A117" s="59"/>
      <c r="B117" s="9"/>
    </row>
    <row r="118" spans="1:2" x14ac:dyDescent="0.25">
      <c r="A118" s="59"/>
      <c r="B118" s="9"/>
    </row>
    <row r="119" spans="1:2" x14ac:dyDescent="0.25">
      <c r="A119" s="59"/>
      <c r="B119" s="9"/>
    </row>
    <row r="120" spans="1:2" x14ac:dyDescent="0.25">
      <c r="A120" s="59"/>
      <c r="B120" s="9"/>
    </row>
    <row r="121" spans="1:2" x14ac:dyDescent="0.25">
      <c r="A121" s="59"/>
      <c r="B121" s="9"/>
    </row>
    <row r="122" spans="1:2" x14ac:dyDescent="0.25">
      <c r="A122" s="59"/>
      <c r="B122" s="9"/>
    </row>
    <row r="123" spans="1:2" x14ac:dyDescent="0.25">
      <c r="A123" s="59"/>
      <c r="B123" s="9"/>
    </row>
    <row r="124" spans="1:2" x14ac:dyDescent="0.25">
      <c r="A124" s="59"/>
      <c r="B124" s="9"/>
    </row>
    <row r="125" spans="1:2" x14ac:dyDescent="0.25">
      <c r="A125" s="59"/>
      <c r="B125" s="9"/>
    </row>
    <row r="126" spans="1:2" x14ac:dyDescent="0.25">
      <c r="A126" s="59"/>
      <c r="B126" s="9"/>
    </row>
    <row r="127" spans="1:2" x14ac:dyDescent="0.25">
      <c r="A127" s="59"/>
      <c r="B127" s="9"/>
    </row>
    <row r="128" spans="1:2" x14ac:dyDescent="0.25">
      <c r="A128" s="59"/>
      <c r="B128" s="9"/>
    </row>
    <row r="129" spans="1:2" x14ac:dyDescent="0.25">
      <c r="A129" s="59"/>
      <c r="B129" s="9"/>
    </row>
    <row r="130" spans="1:2" x14ac:dyDescent="0.25">
      <c r="A130" s="59"/>
      <c r="B130" s="9"/>
    </row>
    <row r="131" spans="1:2" x14ac:dyDescent="0.25">
      <c r="A131" s="59"/>
      <c r="B131" s="9"/>
    </row>
    <row r="132" spans="1:2" x14ac:dyDescent="0.25">
      <c r="A132" s="59"/>
      <c r="B132" s="9"/>
    </row>
    <row r="133" spans="1:2" x14ac:dyDescent="0.25">
      <c r="A133" s="59"/>
      <c r="B133" s="9"/>
    </row>
    <row r="134" spans="1:2" x14ac:dyDescent="0.25">
      <c r="A134" s="59"/>
      <c r="B134" s="9"/>
    </row>
    <row r="135" spans="1:2" x14ac:dyDescent="0.25">
      <c r="A135" s="59"/>
      <c r="B135" s="9"/>
    </row>
    <row r="136" spans="1:2" x14ac:dyDescent="0.25">
      <c r="A136" s="59"/>
      <c r="B136" s="9"/>
    </row>
    <row r="137" spans="1:2" x14ac:dyDescent="0.25">
      <c r="A137" s="59"/>
      <c r="B137" s="9"/>
    </row>
    <row r="138" spans="1:2" x14ac:dyDescent="0.25">
      <c r="A138" s="59"/>
      <c r="B138" s="9"/>
    </row>
    <row r="139" spans="1:2" x14ac:dyDescent="0.25">
      <c r="A139" s="59"/>
      <c r="B139" s="9"/>
    </row>
    <row r="140" spans="1:2" x14ac:dyDescent="0.25">
      <c r="A140" s="59"/>
      <c r="B140" s="9"/>
    </row>
    <row r="141" spans="1:2" x14ac:dyDescent="0.25">
      <c r="A141" s="59"/>
      <c r="B141" s="9"/>
    </row>
    <row r="142" spans="1:2" x14ac:dyDescent="0.25">
      <c r="A142" s="59"/>
      <c r="B142" s="9"/>
    </row>
    <row r="143" spans="1:2" x14ac:dyDescent="0.25">
      <c r="A143" s="59"/>
      <c r="B143" s="9"/>
    </row>
    <row r="144" spans="1:2" x14ac:dyDescent="0.25">
      <c r="A144" s="59"/>
      <c r="B144" s="9"/>
    </row>
    <row r="145" spans="1:2" x14ac:dyDescent="0.25">
      <c r="A145" s="59"/>
      <c r="B145" s="9"/>
    </row>
    <row r="146" spans="1:2" x14ac:dyDescent="0.25">
      <c r="A146" s="59"/>
      <c r="B146" s="9"/>
    </row>
    <row r="147" spans="1:2" x14ac:dyDescent="0.25">
      <c r="A147" s="59"/>
      <c r="B147" s="9"/>
    </row>
    <row r="148" spans="1:2" x14ac:dyDescent="0.25">
      <c r="A148" s="59"/>
      <c r="B148" s="9"/>
    </row>
    <row r="149" spans="1:2" x14ac:dyDescent="0.25">
      <c r="A149" s="59"/>
      <c r="B149" s="9"/>
    </row>
    <row r="150" spans="1:2" x14ac:dyDescent="0.25">
      <c r="A150" s="59"/>
      <c r="B150" s="9"/>
    </row>
    <row r="151" spans="1:2" x14ac:dyDescent="0.25">
      <c r="A151" s="59"/>
      <c r="B151" s="9"/>
    </row>
    <row r="152" spans="1:2" x14ac:dyDescent="0.25">
      <c r="A152" s="59"/>
      <c r="B152" s="9"/>
    </row>
    <row r="153" spans="1:2" x14ac:dyDescent="0.25">
      <c r="A153" s="59"/>
      <c r="B153" s="9"/>
    </row>
    <row r="154" spans="1:2" x14ac:dyDescent="0.25">
      <c r="A154" s="59"/>
      <c r="B154" s="9"/>
    </row>
    <row r="155" spans="1:2" x14ac:dyDescent="0.25">
      <c r="A155" s="59"/>
      <c r="B155" s="9"/>
    </row>
    <row r="156" spans="1:2" x14ac:dyDescent="0.25">
      <c r="A156" s="59"/>
      <c r="B156" s="9"/>
    </row>
    <row r="157" spans="1:2" x14ac:dyDescent="0.25">
      <c r="A157" s="59"/>
      <c r="B157" s="9"/>
    </row>
    <row r="158" spans="1:2" x14ac:dyDescent="0.25">
      <c r="A158" s="59"/>
      <c r="B158" s="9"/>
    </row>
    <row r="159" spans="1:2" x14ac:dyDescent="0.25">
      <c r="A159" s="59"/>
      <c r="B159" s="9"/>
    </row>
    <row r="160" spans="1:2" x14ac:dyDescent="0.25">
      <c r="A160" s="59"/>
      <c r="B160" s="9"/>
    </row>
    <row r="161" spans="1:2" x14ac:dyDescent="0.25">
      <c r="A161" s="59"/>
      <c r="B161" s="9"/>
    </row>
    <row r="162" spans="1:2" x14ac:dyDescent="0.25">
      <c r="A162" s="59"/>
      <c r="B162" s="9"/>
    </row>
    <row r="163" spans="1:2" x14ac:dyDescent="0.25">
      <c r="A163" s="59"/>
      <c r="B163" s="9"/>
    </row>
    <row r="164" spans="1:2" x14ac:dyDescent="0.25">
      <c r="A164" s="59"/>
      <c r="B164" s="9"/>
    </row>
    <row r="165" spans="1:2" x14ac:dyDescent="0.25">
      <c r="A165" s="59"/>
      <c r="B165" s="9"/>
    </row>
    <row r="166" spans="1:2" x14ac:dyDescent="0.25">
      <c r="A166" s="59"/>
      <c r="B166" s="9"/>
    </row>
    <row r="167" spans="1:2" x14ac:dyDescent="0.25">
      <c r="A167" s="59"/>
      <c r="B167" s="9"/>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Presentacion</vt:lpstr>
      <vt:lpstr>Ejemplo estados financieros</vt:lpstr>
      <vt:lpstr>Ejemplo calculos</vt:lpstr>
      <vt:lpstr>Estados financieros</vt:lpstr>
      <vt:lpstr>Calculos financieros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Romero</dc:creator>
  <cp:lastModifiedBy>Romero</cp:lastModifiedBy>
  <dcterms:created xsi:type="dcterms:W3CDTF">2021-02-04T18:57:35Z</dcterms:created>
  <dcterms:modified xsi:type="dcterms:W3CDTF">2021-07-12T23:06:04Z</dcterms:modified>
</cp:coreProperties>
</file>