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Romero\Desktop\Proyectos\MI MARCA\"/>
    </mc:Choice>
  </mc:AlternateContent>
  <bookViews>
    <workbookView xWindow="0" yWindow="0" windowWidth="20490" windowHeight="7650" activeTab="1"/>
  </bookViews>
  <sheets>
    <sheet name="Presentación" sheetId="4" r:id="rId1"/>
    <sheet name="Ejemplo" sheetId="1" r:id="rId2"/>
    <sheet name="Plantilla" sheetId="5" r:id="rId3"/>
  </sheets>
  <definedNames>
    <definedName name="_xlcn.WorksheetConnection_Tabla101" hidden="1">Tabla10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10" name="Tabla10" connection="WorksheetConnection_Tabla10"/>
        </x15:modelTables>
      </x15:dataModel>
    </ext>
  </extLst>
</workbook>
</file>

<file path=xl/calcChain.xml><?xml version="1.0" encoding="utf-8"?>
<calcChain xmlns="http://schemas.openxmlformats.org/spreadsheetml/2006/main">
  <c r="H10" i="1" l="1"/>
  <c r="B68" i="5" l="1"/>
  <c r="A68" i="5"/>
  <c r="B67" i="5"/>
  <c r="A67" i="5"/>
  <c r="B66" i="5"/>
  <c r="A66" i="5"/>
  <c r="B65" i="5"/>
  <c r="A65" i="5"/>
  <c r="B64" i="5"/>
  <c r="A64" i="5"/>
  <c r="B48" i="5"/>
  <c r="E45" i="5" s="1"/>
  <c r="A48" i="5"/>
  <c r="B47" i="5"/>
  <c r="A47" i="5"/>
  <c r="B46" i="5"/>
  <c r="A46" i="5"/>
  <c r="B45" i="5"/>
  <c r="A45" i="5"/>
  <c r="B44" i="5"/>
  <c r="E46" i="5" s="1"/>
  <c r="A44" i="5"/>
  <c r="B23" i="5"/>
  <c r="D22" i="5"/>
  <c r="C22" i="5"/>
  <c r="E22" i="5" s="1"/>
  <c r="A22" i="5"/>
  <c r="D21" i="5"/>
  <c r="C21" i="5"/>
  <c r="E21" i="5" s="1"/>
  <c r="A21" i="5"/>
  <c r="D20" i="5"/>
  <c r="C20" i="5"/>
  <c r="E20" i="5" s="1"/>
  <c r="A20" i="5"/>
  <c r="D19" i="5"/>
  <c r="C19" i="5"/>
  <c r="E19" i="5" s="1"/>
  <c r="A19" i="5"/>
  <c r="D18" i="5"/>
  <c r="C18" i="5"/>
  <c r="A18" i="5"/>
  <c r="H11" i="5"/>
  <c r="L10" i="5"/>
  <c r="K10" i="5"/>
  <c r="J10" i="5"/>
  <c r="L9" i="5"/>
  <c r="K9" i="5"/>
  <c r="J9" i="5"/>
  <c r="L8" i="5"/>
  <c r="K8" i="5"/>
  <c r="J8" i="5"/>
  <c r="L7" i="5"/>
  <c r="K7" i="5"/>
  <c r="J7" i="5"/>
  <c r="L6" i="5"/>
  <c r="K6" i="5"/>
  <c r="J6" i="5"/>
  <c r="E44" i="5" l="1"/>
  <c r="C66" i="5"/>
  <c r="C67" i="5"/>
  <c r="B26" i="5"/>
  <c r="C23" i="5"/>
  <c r="D23" i="5"/>
  <c r="E18" i="5"/>
  <c r="E23" i="5" s="1"/>
  <c r="C65" i="5"/>
  <c r="C69" i="5" s="1"/>
  <c r="F64" i="5" s="1"/>
  <c r="F65" i="5" s="1"/>
  <c r="L11" i="5" s="1"/>
  <c r="C68" i="5"/>
  <c r="E48" i="5"/>
  <c r="E50" i="5" s="1"/>
  <c r="K11" i="5" s="1"/>
  <c r="A64" i="1"/>
  <c r="B64" i="1"/>
  <c r="C64" i="1" s="1"/>
  <c r="A65" i="1"/>
  <c r="B65" i="1"/>
  <c r="A66" i="1"/>
  <c r="B66" i="1"/>
  <c r="A67" i="1"/>
  <c r="B67" i="1"/>
  <c r="B63" i="1"/>
  <c r="A63" i="1"/>
  <c r="B29" i="5" l="1"/>
  <c r="B28" i="5" s="1"/>
  <c r="E30" i="5"/>
  <c r="E27" i="5"/>
  <c r="J11" i="5" s="1"/>
  <c r="C67" i="1"/>
  <c r="C66" i="1"/>
  <c r="C65" i="1"/>
  <c r="C68" i="1" l="1"/>
  <c r="F63" i="1" s="1"/>
  <c r="F64" i="1" s="1"/>
  <c r="L10" i="1" s="1"/>
  <c r="A44" i="1"/>
  <c r="B44" i="1"/>
  <c r="A45" i="1"/>
  <c r="B45" i="1"/>
  <c r="A46" i="1"/>
  <c r="B46" i="1"/>
  <c r="A47" i="1"/>
  <c r="B47" i="1"/>
  <c r="E44" i="1" s="1"/>
  <c r="B43" i="1"/>
  <c r="E45" i="1" s="1"/>
  <c r="A43" i="1"/>
  <c r="L6" i="1"/>
  <c r="L7" i="1"/>
  <c r="L8" i="1"/>
  <c r="L9" i="1"/>
  <c r="L5" i="1"/>
  <c r="J6" i="1"/>
  <c r="K6" i="1"/>
  <c r="J7" i="1"/>
  <c r="K7" i="1"/>
  <c r="J8" i="1"/>
  <c r="K8" i="1"/>
  <c r="J9" i="1"/>
  <c r="K9" i="1"/>
  <c r="K5" i="1"/>
  <c r="J5" i="1"/>
  <c r="C18" i="1"/>
  <c r="C19" i="1"/>
  <c r="C20" i="1"/>
  <c r="C21" i="1"/>
  <c r="C17" i="1"/>
  <c r="A18" i="1"/>
  <c r="A19" i="1"/>
  <c r="A20" i="1"/>
  <c r="A21" i="1"/>
  <c r="A17" i="1"/>
  <c r="B25" i="1" l="1"/>
  <c r="E43" i="1"/>
  <c r="E47" i="1" s="1"/>
  <c r="B22" i="1"/>
  <c r="C22" i="1"/>
  <c r="D18" i="1"/>
  <c r="E18" i="1"/>
  <c r="D19" i="1"/>
  <c r="E19" i="1"/>
  <c r="D20" i="1"/>
  <c r="E20" i="1"/>
  <c r="D21" i="1"/>
  <c r="E21" i="1"/>
  <c r="E49" i="1" l="1"/>
  <c r="K10" i="1" s="1"/>
  <c r="E17" i="1"/>
  <c r="D17" i="1"/>
  <c r="E22" i="1" l="1"/>
  <c r="D22" i="1"/>
  <c r="B28" i="1" l="1"/>
  <c r="B27" i="1" s="1"/>
  <c r="E26" i="1" s="1"/>
  <c r="J10" i="1" l="1"/>
  <c r="E29" i="1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Tabla10" type="102" refreshedVersion="6" minRefreshableVersion="5">
    <extLst>
      <ext xmlns:x15="http://schemas.microsoft.com/office/spreadsheetml/2010/11/main" uri="{DE250136-89BD-433C-8126-D09CA5730AF9}">
        <x15:connection id="Tabla10">
          <x15:rangePr sourceName="_xlcn.WorksheetConnection_Tabla101"/>
        </x15:connection>
      </ext>
    </extLst>
  </connection>
</connections>
</file>

<file path=xl/sharedStrings.xml><?xml version="1.0" encoding="utf-8"?>
<sst xmlns="http://schemas.openxmlformats.org/spreadsheetml/2006/main" count="85" uniqueCount="36">
  <si>
    <t>X^2</t>
  </si>
  <si>
    <t>(X)(Y)</t>
  </si>
  <si>
    <t>MESES (X)</t>
  </si>
  <si>
    <t>VENTAS (Y)</t>
  </si>
  <si>
    <t>Ventas estimadas</t>
  </si>
  <si>
    <t>Ejemplo</t>
  </si>
  <si>
    <t>Pronostica tus Ventas</t>
  </si>
  <si>
    <t>MÍNIMOS CUADRADOS</t>
  </si>
  <si>
    <t>TENDENCIAS</t>
  </si>
  <si>
    <t>-</t>
  </si>
  <si>
    <t>VENTAS</t>
  </si>
  <si>
    <t>Los datos que debes modificar a la derecha son:</t>
  </si>
  <si>
    <t>Xu</t>
  </si>
  <si>
    <t>Xo</t>
  </si>
  <si>
    <t>Tasa de crecimiento promedio</t>
  </si>
  <si>
    <t>TENDENCIA MES 6</t>
  </si>
  <si>
    <t>Períodos</t>
  </si>
  <si>
    <t>Factor A</t>
  </si>
  <si>
    <t>Factor B</t>
  </si>
  <si>
    <t>MES A PRONOSTICAR</t>
  </si>
  <si>
    <t xml:space="preserve">     "Período" (color amarillo), tus 5 meses (o semanas) más recientes de ventas.</t>
  </si>
  <si>
    <t>PERÍODO</t>
  </si>
  <si>
    <t xml:space="preserve">     "Ventas" (color azul), son las ventas que tuviste en ese mes (o semana).</t>
  </si>
  <si>
    <t>INCREMENTOS PORCENTUALES</t>
  </si>
  <si>
    <t>TENDENCIAS (TASA DE CRECIMIENTO PORCENTUAL)</t>
  </si>
  <si>
    <t>INCREMENTO</t>
  </si>
  <si>
    <t>Promedio</t>
  </si>
  <si>
    <t>Pronóstico noviembre</t>
  </si>
  <si>
    <t>Ventas de referencia</t>
  </si>
  <si>
    <t>Plantilla para tus datos</t>
  </si>
  <si>
    <t>siguiente mes</t>
  </si>
  <si>
    <t>en 2 meses</t>
  </si>
  <si>
    <t>Para reforzar el conocimiento, te invito a sustituir los cuadros color negro (ubicados en las fórmulas) por el valor</t>
  </si>
  <si>
    <t>que le corresponde de acuerdo a tus ventas. Practicarlo agilizará tu velocidad (y cerebro) para próximos pronósticos.</t>
  </si>
  <si>
    <t>(marzo)</t>
  </si>
  <si>
    <t>(abril)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</si>
</sst>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mmmm\-yy"/>
    <numFmt numFmtId="165" formatCode="[$$-80A]#,##0"/>
    <numFmt numFmtId="166" formatCode="#,##0.000000000"/>
    <numFmt numFmtId="167" formatCode="#,##0.00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i/>
      <sz val="14"/>
      <color theme="3"/>
      <name val="Gill Sans MT"/>
      <family val="2"/>
    </font>
    <font>
      <i/>
      <sz val="11"/>
      <color theme="1" tint="0.249977111117893"/>
      <name val="Calibri"/>
      <family val="2"/>
      <scheme val="minor"/>
    </font>
    <font>
      <b/>
      <sz val="22"/>
      <color rgb="FF00206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1" tint="0.14996795556505021"/>
      </bottom>
      <diagonal/>
    </border>
    <border>
      <left style="thin">
        <color theme="1" tint="0.34998626667073579"/>
      </left>
      <right style="medium">
        <color theme="1" tint="0.14996795556505021"/>
      </right>
      <top style="medium">
        <color theme="1" tint="0.14996795556505021"/>
      </top>
      <bottom/>
      <diagonal/>
    </border>
    <border>
      <left style="thin">
        <color theme="1" tint="0.34998626667073579"/>
      </left>
      <right style="medium">
        <color theme="1" tint="0.14996795556505021"/>
      </right>
      <top/>
      <bottom/>
      <diagonal/>
    </border>
    <border>
      <left style="thin">
        <color theme="1" tint="0.34998626667073579"/>
      </left>
      <right style="medium">
        <color theme="1" tint="0.14996795556505021"/>
      </right>
      <top/>
      <bottom style="medium">
        <color theme="1" tint="0.14996795556505021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1499679555650502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 tint="0.14996795556505021"/>
      </bottom>
      <diagonal/>
    </border>
    <border>
      <left style="medium">
        <color theme="1" tint="0.14993743705557422"/>
      </left>
      <right style="thin">
        <color theme="1" tint="0.34998626667073579"/>
      </right>
      <top style="medium">
        <color theme="1" tint="0.14996795556505021"/>
      </top>
      <bottom/>
      <diagonal/>
    </border>
    <border>
      <left style="medium">
        <color theme="1" tint="0.14993743705557422"/>
      </left>
      <right style="thin">
        <color theme="1" tint="0.34998626667073579"/>
      </right>
      <top/>
      <bottom/>
      <diagonal/>
    </border>
    <border>
      <left style="medium">
        <color theme="1" tint="0.14993743705557422"/>
      </left>
      <right style="thin">
        <color theme="1" tint="0.34998626667073579"/>
      </right>
      <top/>
      <bottom style="medium">
        <color theme="1" tint="0.14996795556505021"/>
      </bottom>
      <diagonal/>
    </border>
    <border>
      <left style="medium">
        <color theme="1" tint="0.14996795556505021"/>
      </left>
      <right style="thin">
        <color theme="1" tint="0.149967955565050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medium">
        <color theme="1" tint="0.14996795556505021"/>
      </right>
      <top style="medium">
        <color theme="1" tint="0.14996795556505021"/>
      </top>
      <bottom style="thin">
        <color theme="1" tint="0.14996795556505021"/>
      </bottom>
      <diagonal/>
    </border>
    <border>
      <left/>
      <right/>
      <top style="medium">
        <color theme="1" tint="0.14996795556505021"/>
      </top>
      <bottom/>
      <diagonal/>
    </border>
    <border>
      <left style="medium">
        <color theme="1" tint="0.14996795556505021"/>
      </left>
      <right style="thin">
        <color theme="1" tint="0.14993743705557422"/>
      </right>
      <top style="medium">
        <color theme="1" tint="0.14996795556505021"/>
      </top>
      <bottom style="medium">
        <color theme="1" tint="0.14993743705557422"/>
      </bottom>
      <diagonal/>
    </border>
    <border>
      <left style="thin">
        <color theme="1" tint="0.14993743705557422"/>
      </left>
      <right style="medium">
        <color theme="1" tint="4.9989318521683403E-2"/>
      </right>
      <top style="medium">
        <color theme="1" tint="0.14996795556505021"/>
      </top>
      <bottom style="medium">
        <color theme="1" tint="0.14993743705557422"/>
      </bottom>
      <diagonal/>
    </border>
    <border>
      <left/>
      <right style="thin">
        <color theme="1" tint="0.14993743705557422"/>
      </right>
      <top style="medium">
        <color theme="1" tint="0.14996795556505021"/>
      </top>
      <bottom style="medium">
        <color theme="1" tint="0.14993743705557422"/>
      </bottom>
      <diagonal/>
    </border>
    <border>
      <left style="thin">
        <color theme="1" tint="0.14993743705557422"/>
      </left>
      <right style="thin">
        <color theme="1" tint="0.14993743705557422"/>
      </right>
      <top style="medium">
        <color theme="1" tint="0.14996795556505021"/>
      </top>
      <bottom style="medium">
        <color theme="1" tint="0.14993743705557422"/>
      </bottom>
      <diagonal/>
    </border>
    <border>
      <left/>
      <right/>
      <top style="medium">
        <color theme="1" tint="0.14993743705557422"/>
      </top>
      <bottom/>
      <diagonal/>
    </border>
    <border>
      <left style="medium">
        <color theme="1" tint="0.14993743705557422"/>
      </left>
      <right style="thin">
        <color theme="1" tint="0.14990691854609822"/>
      </right>
      <top style="medium">
        <color theme="1" tint="0.14993743705557422"/>
      </top>
      <bottom style="medium">
        <color theme="1" tint="0.14996795556505021"/>
      </bottom>
      <diagonal/>
    </border>
    <border>
      <left style="thin">
        <color theme="1" tint="0.14990691854609822"/>
      </left>
      <right style="thin">
        <color theme="1" tint="0.14990691854609822"/>
      </right>
      <top style="medium">
        <color theme="1" tint="0.14993743705557422"/>
      </top>
      <bottom style="medium">
        <color theme="1" tint="0.14996795556505021"/>
      </bottom>
      <diagonal/>
    </border>
    <border>
      <left style="thin">
        <color theme="1" tint="0.14990691854609822"/>
      </left>
      <right style="medium">
        <color theme="1" tint="4.9989318521683403E-2"/>
      </right>
      <top style="medium">
        <color theme="1" tint="0.14993743705557422"/>
      </top>
      <bottom style="medium">
        <color theme="1" tint="0.14996795556505021"/>
      </bottom>
      <diagonal/>
    </border>
    <border>
      <left style="medium">
        <color theme="1" tint="0.14996795556505021"/>
      </left>
      <right/>
      <top style="thin">
        <color theme="1" tint="0.14996795556505021"/>
      </top>
      <bottom/>
      <diagonal/>
    </border>
    <border>
      <left style="medium">
        <color theme="1" tint="0.14996795556505021"/>
      </left>
      <right/>
      <top/>
      <bottom/>
      <diagonal/>
    </border>
    <border>
      <left style="thin">
        <color theme="1" tint="0.14993743705557422"/>
      </left>
      <right style="medium">
        <color theme="1" tint="0.14993743705557422"/>
      </right>
      <top style="medium">
        <color theme="1" tint="0.14996795556505021"/>
      </top>
      <bottom/>
      <diagonal/>
    </border>
    <border>
      <left style="thin">
        <color theme="1" tint="0.14993743705557422"/>
      </left>
      <right style="medium">
        <color theme="1" tint="0.14993743705557422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theme="1" tint="0.14996795556505021"/>
      </left>
      <right/>
      <top style="thin">
        <color indexed="64"/>
      </top>
      <bottom/>
      <diagonal/>
    </border>
    <border>
      <left style="thin">
        <color theme="1" tint="0.14993743705557422"/>
      </left>
      <right style="medium">
        <color theme="1" tint="0.14993743705557422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4" fillId="2" borderId="3" xfId="1" applyNumberFormat="1" applyFont="1" applyFill="1" applyBorder="1" applyAlignment="1">
      <alignment horizontal="center"/>
    </xf>
    <xf numFmtId="164" fontId="4" fillId="2" borderId="4" xfId="0" applyNumberFormat="1" applyFont="1" applyFill="1" applyBorder="1"/>
    <xf numFmtId="0" fontId="4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0" fillId="2" borderId="0" xfId="0" applyFont="1" applyFill="1"/>
    <xf numFmtId="17" fontId="0" fillId="2" borderId="0" xfId="0" applyNumberFormat="1" applyFill="1"/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/>
    <xf numFmtId="0" fontId="9" fillId="2" borderId="0" xfId="0" applyFont="1" applyFill="1"/>
    <xf numFmtId="164" fontId="4" fillId="4" borderId="3" xfId="0" applyNumberFormat="1" applyFont="1" applyFill="1" applyBorder="1"/>
    <xf numFmtId="0" fontId="10" fillId="2" borderId="0" xfId="0" applyFont="1" applyFill="1"/>
    <xf numFmtId="0" fontId="11" fillId="9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0" fontId="7" fillId="9" borderId="0" xfId="0" applyFont="1" applyFill="1" applyAlignment="1">
      <alignment vertical="center"/>
    </xf>
    <xf numFmtId="0" fontId="9" fillId="4" borderId="0" xfId="0" applyFont="1" applyFill="1"/>
    <xf numFmtId="0" fontId="0" fillId="4" borderId="0" xfId="0" applyFill="1"/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5" borderId="5" xfId="0" applyFont="1" applyFill="1" applyBorder="1"/>
    <xf numFmtId="0" fontId="14" fillId="2" borderId="0" xfId="0" applyFont="1" applyFill="1"/>
    <xf numFmtId="0" fontId="13" fillId="2" borderId="0" xfId="0" applyFont="1" applyFill="1"/>
    <xf numFmtId="0" fontId="12" fillId="2" borderId="0" xfId="0" applyFont="1" applyFill="1"/>
    <xf numFmtId="0" fontId="13" fillId="10" borderId="0" xfId="0" applyFont="1" applyFill="1"/>
    <xf numFmtId="0" fontId="12" fillId="10" borderId="0" xfId="0" applyFont="1" applyFill="1"/>
    <xf numFmtId="0" fontId="0" fillId="10" borderId="0" xfId="0" applyFill="1"/>
    <xf numFmtId="0" fontId="6" fillId="5" borderId="1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center"/>
    </xf>
    <xf numFmtId="0" fontId="16" fillId="11" borderId="0" xfId="0" applyFont="1" applyFill="1"/>
    <xf numFmtId="0" fontId="15" fillId="11" borderId="0" xfId="0" applyFont="1" applyFill="1" applyAlignment="1">
      <alignment vertical="center"/>
    </xf>
    <xf numFmtId="0" fontId="1" fillId="5" borderId="13" xfId="0" applyFont="1" applyFill="1" applyBorder="1"/>
    <xf numFmtId="0" fontId="1" fillId="5" borderId="11" xfId="0" applyFont="1" applyFill="1" applyBorder="1"/>
    <xf numFmtId="0" fontId="1" fillId="2" borderId="6" xfId="0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1" fillId="5" borderId="15" xfId="0" applyFont="1" applyFill="1" applyBorder="1"/>
    <xf numFmtId="0" fontId="1" fillId="2" borderId="12" xfId="0" applyFont="1" applyFill="1" applyBorder="1" applyAlignment="1">
      <alignment horizontal="center"/>
    </xf>
    <xf numFmtId="165" fontId="1" fillId="2" borderId="12" xfId="0" applyNumberFormat="1" applyFont="1" applyFill="1" applyBorder="1" applyAlignment="1">
      <alignment horizontal="center"/>
    </xf>
    <xf numFmtId="0" fontId="0" fillId="12" borderId="0" xfId="0" applyFill="1"/>
    <xf numFmtId="165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13" fillId="12" borderId="0" xfId="0" applyFont="1" applyFill="1"/>
    <xf numFmtId="0" fontId="12" fillId="12" borderId="0" xfId="0" applyFont="1" applyFill="1"/>
    <xf numFmtId="0" fontId="5" fillId="11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center"/>
    </xf>
    <xf numFmtId="0" fontId="1" fillId="11" borderId="9" xfId="0" applyFont="1" applyFill="1" applyBorder="1"/>
    <xf numFmtId="0" fontId="1" fillId="11" borderId="5" xfId="0" applyFont="1" applyFill="1" applyBorder="1"/>
    <xf numFmtId="0" fontId="1" fillId="11" borderId="11" xfId="0" applyFont="1" applyFill="1" applyBorder="1"/>
    <xf numFmtId="0" fontId="1" fillId="11" borderId="6" xfId="0" applyFont="1" applyFill="1" applyBorder="1" applyAlignment="1">
      <alignment horizontal="center"/>
    </xf>
    <xf numFmtId="0" fontId="15" fillId="5" borderId="0" xfId="0" applyFont="1" applyFill="1" applyAlignment="1">
      <alignment vertical="center"/>
    </xf>
    <xf numFmtId="0" fontId="16" fillId="5" borderId="0" xfId="0" applyFont="1" applyFill="1"/>
    <xf numFmtId="0" fontId="0" fillId="5" borderId="0" xfId="0" applyFill="1"/>
    <xf numFmtId="0" fontId="19" fillId="13" borderId="0" xfId="0" applyFont="1" applyFill="1" applyAlignment="1">
      <alignment vertical="center"/>
    </xf>
    <xf numFmtId="0" fontId="20" fillId="13" borderId="0" xfId="0" applyFont="1" applyFill="1"/>
    <xf numFmtId="0" fontId="18" fillId="13" borderId="0" xfId="0" applyFont="1" applyFill="1"/>
    <xf numFmtId="0" fontId="0" fillId="2" borderId="0" xfId="0" applyFill="1" applyBorder="1"/>
    <xf numFmtId="0" fontId="17" fillId="2" borderId="0" xfId="0" applyFont="1" applyFill="1" applyBorder="1" applyAlignment="1">
      <alignment horizontal="center"/>
    </xf>
    <xf numFmtId="3" fontId="4" fillId="2" borderId="0" xfId="1" applyNumberFormat="1" applyFont="1" applyFill="1" applyBorder="1" applyAlignment="1">
      <alignment horizontal="center"/>
    </xf>
    <xf numFmtId="167" fontId="1" fillId="2" borderId="6" xfId="0" applyNumberFormat="1" applyFont="1" applyFill="1" applyBorder="1" applyAlignment="1">
      <alignment horizontal="center"/>
    </xf>
    <xf numFmtId="167" fontId="21" fillId="2" borderId="16" xfId="0" applyNumberFormat="1" applyFont="1" applyFill="1" applyBorder="1" applyAlignment="1">
      <alignment horizontal="center"/>
    </xf>
    <xf numFmtId="166" fontId="4" fillId="2" borderId="17" xfId="1" applyNumberFormat="1" applyFont="1" applyFill="1" applyBorder="1" applyAlignment="1">
      <alignment horizontal="center"/>
    </xf>
    <xf numFmtId="167" fontId="4" fillId="2" borderId="3" xfId="1" applyNumberFormat="1" applyFont="1" applyFill="1" applyBorder="1" applyAlignment="1">
      <alignment horizontal="center"/>
    </xf>
    <xf numFmtId="167" fontId="4" fillId="2" borderId="18" xfId="1" applyNumberFormat="1" applyFont="1" applyFill="1" applyBorder="1" applyAlignment="1">
      <alignment horizontal="center"/>
    </xf>
    <xf numFmtId="0" fontId="17" fillId="13" borderId="12" xfId="0" applyFont="1" applyFill="1" applyBorder="1" applyAlignment="1">
      <alignment horizontal="left"/>
    </xf>
    <xf numFmtId="0" fontId="17" fillId="13" borderId="19" xfId="0" applyFont="1" applyFill="1" applyBorder="1" applyAlignment="1">
      <alignment horizontal="center"/>
    </xf>
    <xf numFmtId="0" fontId="1" fillId="2" borderId="0" xfId="0" applyFont="1" applyFill="1" applyBorder="1"/>
    <xf numFmtId="3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7" fillId="13" borderId="5" xfId="0" applyFont="1" applyFill="1" applyBorder="1"/>
    <xf numFmtId="0" fontId="17" fillId="13" borderId="15" xfId="0" applyFont="1" applyFill="1" applyBorder="1"/>
    <xf numFmtId="0" fontId="18" fillId="2" borderId="0" xfId="0" applyFont="1" applyFill="1"/>
    <xf numFmtId="0" fontId="17" fillId="2" borderId="0" xfId="0" applyFont="1" applyFill="1"/>
    <xf numFmtId="17" fontId="17" fillId="14" borderId="30" xfId="0" applyNumberFormat="1" applyFont="1" applyFill="1" applyBorder="1" applyAlignment="1">
      <alignment vertical="center"/>
    </xf>
    <xf numFmtId="0" fontId="18" fillId="14" borderId="31" xfId="0" applyFont="1" applyFill="1" applyBorder="1" applyAlignment="1">
      <alignment vertical="center"/>
    </xf>
    <xf numFmtId="17" fontId="0" fillId="2" borderId="37" xfId="0" applyNumberForma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/>
    </xf>
    <xf numFmtId="17" fontId="0" fillId="7" borderId="27" xfId="0" applyNumberFormat="1" applyFill="1" applyBorder="1" applyAlignment="1">
      <alignment horizontal="center" vertical="center"/>
    </xf>
    <xf numFmtId="165" fontId="0" fillId="6" borderId="32" xfId="0" applyNumberFormat="1" applyFill="1" applyBorder="1" applyAlignment="1">
      <alignment horizontal="center" vertical="center"/>
    </xf>
    <xf numFmtId="165" fontId="0" fillId="2" borderId="27" xfId="0" applyNumberFormat="1" applyFill="1" applyBorder="1" applyAlignment="1">
      <alignment horizontal="center" vertical="center"/>
    </xf>
    <xf numFmtId="165" fontId="0" fillId="2" borderId="24" xfId="0" applyNumberFormat="1" applyFill="1" applyBorder="1" applyAlignment="1">
      <alignment horizontal="center" vertical="center"/>
    </xf>
    <xf numFmtId="165" fontId="0" fillId="2" borderId="21" xfId="0" applyNumberFormat="1" applyFill="1" applyBorder="1" applyAlignment="1">
      <alignment horizontal="center" vertical="center"/>
    </xf>
    <xf numFmtId="17" fontId="0" fillId="7" borderId="28" xfId="0" applyNumberFormat="1" applyFill="1" applyBorder="1" applyAlignment="1">
      <alignment horizontal="center" vertical="center"/>
    </xf>
    <xf numFmtId="165" fontId="0" fillId="6" borderId="0" xfId="0" applyNumberFormat="1" applyFill="1" applyBorder="1" applyAlignment="1">
      <alignment horizontal="center" vertical="center"/>
    </xf>
    <xf numFmtId="165" fontId="0" fillId="2" borderId="28" xfId="0" applyNumberFormat="1" applyFill="1" applyBorder="1" applyAlignment="1">
      <alignment horizontal="center" vertical="center"/>
    </xf>
    <xf numFmtId="165" fontId="0" fillId="2" borderId="25" xfId="0" applyNumberFormat="1" applyFill="1" applyBorder="1" applyAlignment="1">
      <alignment horizontal="center" vertical="center"/>
    </xf>
    <xf numFmtId="165" fontId="0" fillId="2" borderId="22" xfId="0" applyNumberFormat="1" applyFill="1" applyBorder="1" applyAlignment="1">
      <alignment horizontal="center" vertical="center"/>
    </xf>
    <xf numFmtId="17" fontId="0" fillId="7" borderId="29" xfId="0" applyNumberFormat="1" applyFill="1" applyBorder="1" applyAlignment="1">
      <alignment horizontal="center" vertical="center"/>
    </xf>
    <xf numFmtId="165" fontId="0" fillId="6" borderId="20" xfId="0" applyNumberFormat="1" applyFill="1" applyBorder="1" applyAlignment="1">
      <alignment horizontal="center" vertical="center"/>
    </xf>
    <xf numFmtId="165" fontId="0" fillId="2" borderId="29" xfId="0" applyNumberFormat="1" applyFill="1" applyBorder="1" applyAlignment="1">
      <alignment horizontal="center" vertical="center"/>
    </xf>
    <xf numFmtId="165" fontId="0" fillId="2" borderId="26" xfId="0" applyNumberFormat="1" applyFill="1" applyBorder="1" applyAlignment="1">
      <alignment horizontal="center" vertical="center"/>
    </xf>
    <xf numFmtId="165" fontId="0" fillId="2" borderId="23" xfId="0" applyNumberFormat="1" applyFill="1" applyBorder="1" applyAlignment="1">
      <alignment horizontal="center" vertical="center"/>
    </xf>
    <xf numFmtId="17" fontId="0" fillId="2" borderId="33" xfId="0" applyNumberForma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65" fontId="0" fillId="2" borderId="34" xfId="0" applyNumberForma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0" fontId="23" fillId="13" borderId="4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9" fillId="4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17" fontId="25" fillId="2" borderId="37" xfId="0" applyNumberFormat="1" applyFont="1" applyFill="1" applyBorder="1" applyAlignment="1">
      <alignment horizontal="center"/>
    </xf>
    <xf numFmtId="17" fontId="0" fillId="7" borderId="41" xfId="0" applyNumberFormat="1" applyFill="1" applyBorder="1" applyAlignment="1">
      <alignment horizontal="center" vertical="center"/>
    </xf>
    <xf numFmtId="17" fontId="0" fillId="7" borderId="42" xfId="0" applyNumberFormat="1" applyFill="1" applyBorder="1" applyAlignment="1">
      <alignment horizontal="center" vertical="center"/>
    </xf>
    <xf numFmtId="165" fontId="0" fillId="6" borderId="43" xfId="0" applyNumberFormat="1" applyFill="1" applyBorder="1" applyAlignment="1">
      <alignment horizontal="center"/>
    </xf>
    <xf numFmtId="165" fontId="0" fillId="6" borderId="44" xfId="0" applyNumberFormat="1" applyFill="1" applyBorder="1" applyAlignment="1">
      <alignment horizontal="center"/>
    </xf>
    <xf numFmtId="0" fontId="0" fillId="2" borderId="45" xfId="0" applyFill="1" applyBorder="1"/>
    <xf numFmtId="17" fontId="0" fillId="7" borderId="46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medium">
          <color theme="0" tint="-0.34998626667073579"/>
        </top>
        <bottom/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medium">
          <color theme="0" tint="-0.34998626667073579"/>
        </top>
        <bottom/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medium">
          <color theme="0" tint="-0.34998626667073579"/>
        </top>
        <bottom/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164" formatCode="mmmm\-yy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medium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164" formatCode="mmmm\-yy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medium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/>
      </border>
    </dxf>
    <dxf>
      <border outline="0">
        <bottom style="thin">
          <color rgb="FFA6A6A6"/>
        </bottom>
      </border>
    </dxf>
    <dxf>
      <fill>
        <patternFill>
          <fgColor rgb="FF000000"/>
          <bgColor rgb="FFFFFFFF"/>
        </patternFill>
      </fill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Calibri"/>
        <scheme val="minor"/>
      </font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medium">
          <color theme="0" tint="-0.34998626667073579"/>
        </top>
        <bottom/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medium">
          <color theme="0" tint="-0.34998626667073579"/>
        </top>
        <bottom/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medium">
          <color theme="0" tint="-0.34998626667073579"/>
        </top>
        <bottom/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164" formatCode="mmmm\-yy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medium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164" formatCode="mmmm\-yy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medium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border outline="0">
        <bottom style="thin">
          <color theme="0" tint="-0.34998626667073579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Calibri"/>
        <scheme val="minor"/>
      </font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990033"/>
      <color rgb="FFFFB7B7"/>
      <color rgb="FFFFA7A7"/>
      <color rgb="FF44546A"/>
      <color rgb="FF3A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PRONÓSTICO DE VENTAS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Mínimos cuadrados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Ejemplo!$H$5:$H$10</c:f>
              <c:numCache>
                <c:formatCode>mmm\-yy</c:formatCode>
                <c:ptCount val="6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44624</c:v>
                </c:pt>
              </c:numCache>
            </c:numRef>
          </c:cat>
          <c:val>
            <c:numRef>
              <c:f>Ejemplo!$J$5:$J$10</c:f>
              <c:numCache>
                <c:formatCode>[$$-80A]#,##0</c:formatCode>
                <c:ptCount val="6"/>
                <c:pt idx="0">
                  <c:v>12860</c:v>
                </c:pt>
                <c:pt idx="1">
                  <c:v>12900</c:v>
                </c:pt>
                <c:pt idx="2">
                  <c:v>13250</c:v>
                </c:pt>
                <c:pt idx="3">
                  <c:v>13850</c:v>
                </c:pt>
                <c:pt idx="4">
                  <c:v>14520</c:v>
                </c:pt>
                <c:pt idx="5">
                  <c:v>14757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D-44CB-A6A4-502757DC9F42}"/>
            </c:ext>
          </c:extLst>
        </c:ser>
        <c:ser>
          <c:idx val="2"/>
          <c:order val="1"/>
          <c:tx>
            <c:v>Tendencias (TCP)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Ejemplo!$H$5:$H$10</c:f>
              <c:numCache>
                <c:formatCode>mmm\-yy</c:formatCode>
                <c:ptCount val="6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44624</c:v>
                </c:pt>
              </c:numCache>
            </c:numRef>
          </c:cat>
          <c:val>
            <c:numRef>
              <c:f>Ejemplo!$K$5:$K$10</c:f>
              <c:numCache>
                <c:formatCode>[$$-80A]#,##0</c:formatCode>
                <c:ptCount val="6"/>
                <c:pt idx="0">
                  <c:v>12860</c:v>
                </c:pt>
                <c:pt idx="1">
                  <c:v>12900</c:v>
                </c:pt>
                <c:pt idx="2">
                  <c:v>13250</c:v>
                </c:pt>
                <c:pt idx="3">
                  <c:v>13850</c:v>
                </c:pt>
                <c:pt idx="4">
                  <c:v>14520</c:v>
                </c:pt>
                <c:pt idx="5">
                  <c:v>14967.457316134627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BD-44CB-A6A4-502757DC9F42}"/>
            </c:ext>
          </c:extLst>
        </c:ser>
        <c:ser>
          <c:idx val="3"/>
          <c:order val="2"/>
          <c:tx>
            <c:v>Incrementos porcentuales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Ejemplo!$H$5:$H$10</c:f>
              <c:numCache>
                <c:formatCode>mmm\-yy</c:formatCode>
                <c:ptCount val="6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44624</c:v>
                </c:pt>
              </c:numCache>
            </c:numRef>
          </c:cat>
          <c:val>
            <c:numRef>
              <c:f>Ejemplo!$L$5:$L$10</c:f>
              <c:numCache>
                <c:formatCode>[$$-80A]#,##0</c:formatCode>
                <c:ptCount val="6"/>
                <c:pt idx="0">
                  <c:v>12860</c:v>
                </c:pt>
                <c:pt idx="1">
                  <c:v>12900</c:v>
                </c:pt>
                <c:pt idx="2">
                  <c:v>13250</c:v>
                </c:pt>
                <c:pt idx="3">
                  <c:v>13850</c:v>
                </c:pt>
                <c:pt idx="4">
                  <c:v>14520</c:v>
                </c:pt>
                <c:pt idx="5">
                  <c:v>14969.759442931507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B-4F52-BA45-82BC07F6E08E}"/>
            </c:ext>
          </c:extLst>
        </c:ser>
        <c:ser>
          <c:idx val="1"/>
          <c:order val="3"/>
          <c:tx>
            <c:v>Ventas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numRef>
              <c:f>Ejemplo!$H$5:$H$10</c:f>
              <c:numCache>
                <c:formatCode>mmm\-yy</c:formatCode>
                <c:ptCount val="6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44624</c:v>
                </c:pt>
              </c:numCache>
            </c:numRef>
          </c:cat>
          <c:val>
            <c:numRef>
              <c:f>Ejemplo!$I$5:$I$9</c:f>
              <c:numCache>
                <c:formatCode>[$$-80A]#,##0</c:formatCode>
                <c:ptCount val="5"/>
                <c:pt idx="0">
                  <c:v>12860</c:v>
                </c:pt>
                <c:pt idx="1">
                  <c:v>12900</c:v>
                </c:pt>
                <c:pt idx="2">
                  <c:v>13250</c:v>
                </c:pt>
                <c:pt idx="3">
                  <c:v>13850</c:v>
                </c:pt>
                <c:pt idx="4">
                  <c:v>14520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B-4F52-BA45-82BC07F6E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998735"/>
        <c:axId val="1097001647"/>
      </c:lineChart>
      <c:dateAx>
        <c:axId val="109699873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7001647"/>
        <c:crosses val="autoZero"/>
        <c:auto val="1"/>
        <c:lblOffset val="100"/>
        <c:baseTimeUnit val="months"/>
      </c:dateAx>
      <c:valAx>
        <c:axId val="1097001647"/>
        <c:scaling>
          <c:orientation val="minMax"/>
          <c:min val="1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80A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699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PRONÓSTICO DE VENTAS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Mínimos cuadrados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Plantilla!$H$6:$H$12</c:f>
              <c:numCache>
                <c:formatCode>mmm\-yy</c:formatCode>
                <c:ptCount val="7"/>
                <c:pt idx="5">
                  <c:v>31</c:v>
                </c:pt>
              </c:numCache>
            </c:numRef>
          </c:cat>
          <c:val>
            <c:numRef>
              <c:f>Plantilla!$J$6:$J$11</c:f>
              <c:numCache>
                <c:formatCode>[$$-80A]#,##0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4-4EC4-9E44-E2AD7A1260ED}"/>
            </c:ext>
          </c:extLst>
        </c:ser>
        <c:ser>
          <c:idx val="2"/>
          <c:order val="1"/>
          <c:tx>
            <c:v>Tendencias (TCP)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Plantilla!$H$6:$H$12</c:f>
              <c:numCache>
                <c:formatCode>mmm\-yy</c:formatCode>
                <c:ptCount val="7"/>
                <c:pt idx="5">
                  <c:v>31</c:v>
                </c:pt>
              </c:numCache>
            </c:numRef>
          </c:cat>
          <c:val>
            <c:numRef>
              <c:f>Plantilla!$K$6:$K$11</c:f>
              <c:numCache>
                <c:formatCode>[$$-80A]#,##0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4-4EC4-9E44-E2AD7A1260ED}"/>
            </c:ext>
          </c:extLst>
        </c:ser>
        <c:ser>
          <c:idx val="3"/>
          <c:order val="2"/>
          <c:tx>
            <c:v>Incrementos porcentuales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val>
            <c:numRef>
              <c:f>Plantilla!$L$6:$L$11</c:f>
              <c:numCache>
                <c:formatCode>[$$-80A]#,##0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4-4EC4-9E44-E2AD7A1260ED}"/>
            </c:ext>
          </c:extLst>
        </c:ser>
        <c:ser>
          <c:idx val="1"/>
          <c:order val="3"/>
          <c:tx>
            <c:v>Ventas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Plantilla!$I$6:$I$10</c:f>
              <c:numCache>
                <c:formatCode>[$$-80A]#,##0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54-4EC4-9E44-E2AD7A12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998735"/>
        <c:axId val="1097001647"/>
      </c:lineChart>
      <c:dateAx>
        <c:axId val="109699873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7001647"/>
        <c:crosses val="autoZero"/>
        <c:auto val="1"/>
        <c:lblOffset val="100"/>
        <c:baseTimeUnit val="months"/>
      </c:dateAx>
      <c:valAx>
        <c:axId val="109700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80A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699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3.png"/><Relationship Id="rId7" Type="http://schemas.openxmlformats.org/officeDocument/2006/relationships/hyperlink" Target="https://www.tiktok.com/@jorgeromerolegacy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api.whatsapp.com/send?phone=524426808770" TargetMode="External"/><Relationship Id="rId5" Type="http://schemas.openxmlformats.org/officeDocument/2006/relationships/hyperlink" Target="https://t.me/jorgeromerolegacy" TargetMode="External"/><Relationship Id="rId10" Type="http://schemas.openxmlformats.org/officeDocument/2006/relationships/image" Target="../media/image6.png"/><Relationship Id="rId4" Type="http://schemas.openxmlformats.org/officeDocument/2006/relationships/image" Target="../media/image4.png"/><Relationship Id="rId9" Type="http://schemas.openxmlformats.org/officeDocument/2006/relationships/hyperlink" Target="https://www.youtube.com/channel/UC1_8sHihWvQQk4NA4T1mo7A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145887</xdr:colOff>
      <xdr:row>6</xdr:row>
      <xdr:rowOff>152400</xdr:rowOff>
    </xdr:from>
    <xdr:to>
      <xdr:col>6</xdr:col>
      <xdr:colOff>1887</xdr:colOff>
      <xdr:row>35</xdr:row>
      <xdr:rowOff>114300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137B70AF-382B-448D-817A-3D596CFF9572}"/>
            </a:ext>
          </a:extLst>
        </xdr:cNvPr>
        <xdr:cNvSpPr/>
      </xdr:nvSpPr>
      <xdr:spPr>
        <a:xfrm>
          <a:off x="145887" y="1295400"/>
          <a:ext cx="4428000" cy="5105400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417382</xdr:colOff>
      <xdr:row>0</xdr:row>
      <xdr:rowOff>89840</xdr:rowOff>
    </xdr:from>
    <xdr:to>
      <xdr:col>5</xdr:col>
      <xdr:colOff>665531</xdr:colOff>
      <xdr:row>5</xdr:row>
      <xdr:rowOff>57977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AF47609E-4D34-4A69-BA3D-CEB7DBF8D6FE}"/>
            </a:ext>
          </a:extLst>
        </xdr:cNvPr>
        <xdr:cNvSpPr txBox="1"/>
      </xdr:nvSpPr>
      <xdr:spPr>
        <a:xfrm>
          <a:off x="1179382" y="89840"/>
          <a:ext cx="3296149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Pronostica tus Ventas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Calculadora</a:t>
          </a:r>
          <a:endParaRPr lang="en-US" sz="1800" b="0" i="1">
            <a:solidFill>
              <a:schemeClr val="bg1"/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373147</xdr:colOff>
      <xdr:row>9</xdr:row>
      <xdr:rowOff>80672</xdr:rowOff>
    </xdr:from>
    <xdr:to>
      <xdr:col>5</xdr:col>
      <xdr:colOff>487147</xdr:colOff>
      <xdr:row>9</xdr:row>
      <xdr:rowOff>80672</xdr:rowOff>
    </xdr:to>
    <xdr:cxnSp macro="">
      <xdr:nvCxnSpPr>
        <xdr:cNvPr id="4" name="Straight Connector 18" descr="Decorative line">
          <a:extLst>
            <a:ext uri="{FF2B5EF4-FFF2-40B4-BE49-F238E27FC236}">
              <a16:creationId xmlns:a16="http://schemas.microsoft.com/office/drawing/2014/main" id="{0095E977-1FBE-4FE3-BA21-5C3BE67B0F49}"/>
            </a:ext>
          </a:extLst>
        </xdr:cNvPr>
        <xdr:cNvCxnSpPr>
          <a:cxnSpLocks/>
        </xdr:cNvCxnSpPr>
      </xdr:nvCxnSpPr>
      <xdr:spPr>
        <a:xfrm>
          <a:off x="373147" y="1795172"/>
          <a:ext cx="392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126280</xdr:colOff>
      <xdr:row>36</xdr:row>
      <xdr:rowOff>31031</xdr:rowOff>
    </xdr:from>
    <xdr:to>
      <xdr:col>5</xdr:col>
      <xdr:colOff>753809</xdr:colOff>
      <xdr:row>36</xdr:row>
      <xdr:rowOff>31031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C39DCB16-F8AA-4C63-B133-F36A561B1EC1}"/>
            </a:ext>
          </a:extLst>
        </xdr:cNvPr>
        <xdr:cNvCxnSpPr>
          <a:cxnSpLocks/>
        </xdr:cNvCxnSpPr>
      </xdr:nvCxnSpPr>
      <xdr:spPr>
        <a:xfrm>
          <a:off x="126280" y="6508031"/>
          <a:ext cx="4437529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376299</xdr:colOff>
      <xdr:row>9</xdr:row>
      <xdr:rowOff>82403</xdr:rowOff>
    </xdr:from>
    <xdr:to>
      <xdr:col>5</xdr:col>
      <xdr:colOff>474783</xdr:colOff>
      <xdr:row>24</xdr:row>
      <xdr:rowOff>76200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EB6F5D6-F878-40B4-808A-621D4B3EE56E}"/>
            </a:ext>
          </a:extLst>
        </xdr:cNvPr>
        <xdr:cNvSpPr txBox="1"/>
      </xdr:nvSpPr>
      <xdr:spPr>
        <a:xfrm>
          <a:off x="376299" y="1796903"/>
          <a:ext cx="3908484" cy="2851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presente archivo te permitirá determinar de manera sencilla las ventas que tendrás en los próximos meses.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7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Este documento es de mayor utilidad para negocios que tienen al menos 6 semanas operando, puesto que pronosticar con algunos días (si por ejemplo iniciaste tu negocio hace 2 semanas), puede arrojarte un indicador erróneo al no existir mucha información de referencia.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7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A medida que transcurran los meses, elimina el dato más antiguo y añade uno nuevo a la tabla donde registras las ventas, para que el pronóstico sea con los datos más vigentes, ya que el clima de negocios evoluciona con mucha velocidad y pronosticar con ventas mayores a 5 meses de antigüedad de igual manera puede afectar el pronóstico.</a:t>
          </a:r>
        </a:p>
      </xdr:txBody>
    </xdr:sp>
    <xdr:clientData/>
  </xdr:twoCellAnchor>
  <xdr:twoCellAnchor>
    <xdr:from>
      <xdr:col>1</xdr:col>
      <xdr:colOff>18206</xdr:colOff>
      <xdr:row>24</xdr:row>
      <xdr:rowOff>97835</xdr:rowOff>
    </xdr:from>
    <xdr:to>
      <xdr:col>5</xdr:col>
      <xdr:colOff>559406</xdr:colOff>
      <xdr:row>30</xdr:row>
      <xdr:rowOff>85725</xdr:rowOff>
    </xdr:to>
    <xdr:sp macro="" textlink="">
      <xdr:nvSpPr>
        <xdr:cNvPr id="8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1A45740E-0DD2-4A3F-ACA5-B07D7C77A260}"/>
            </a:ext>
          </a:extLst>
        </xdr:cNvPr>
        <xdr:cNvSpPr txBox="1"/>
      </xdr:nvSpPr>
      <xdr:spPr>
        <a:xfrm>
          <a:off x="780206" y="4669835"/>
          <a:ext cx="3589200" cy="1130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Las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celdas "PERÍODO" y "VENTAS", son la base para tus cálculos. Se recomienda que anotes las ventas de los últimos 5 meses (o en su caso las 5 semanas más recientes de ventas, si tienes poco tiempo con tu negocio), para que puedas realizar el pronóstico.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379473</xdr:colOff>
      <xdr:row>24</xdr:row>
      <xdr:rowOff>156281</xdr:rowOff>
    </xdr:from>
    <xdr:to>
      <xdr:col>0</xdr:col>
      <xdr:colOff>754005</xdr:colOff>
      <xdr:row>26</xdr:row>
      <xdr:rowOff>146056</xdr:rowOff>
    </xdr:to>
    <xdr:sp macro="" textlink="">
      <xdr:nvSpPr>
        <xdr:cNvPr id="9" name="Oval 26" descr="2">
          <a:extLst>
            <a:ext uri="{FF2B5EF4-FFF2-40B4-BE49-F238E27FC236}">
              <a16:creationId xmlns:a16="http://schemas.microsoft.com/office/drawing/2014/main" id="{041B173C-4A83-424A-B392-05303F493184}"/>
            </a:ext>
          </a:extLst>
        </xdr:cNvPr>
        <xdr:cNvSpPr/>
      </xdr:nvSpPr>
      <xdr:spPr>
        <a:xfrm>
          <a:off x="379473" y="4728281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241788</xdr:colOff>
      <xdr:row>5</xdr:row>
      <xdr:rowOff>1</xdr:rowOff>
    </xdr:to>
    <xdr:sp macro="" textlink="">
      <xdr:nvSpPr>
        <xdr:cNvPr id="15" name="Rectángulo 14"/>
        <xdr:cNvSpPr/>
      </xdr:nvSpPr>
      <xdr:spPr>
        <a:xfrm>
          <a:off x="0" y="1"/>
          <a:ext cx="1003788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396866</xdr:colOff>
      <xdr:row>7</xdr:row>
      <xdr:rowOff>16661</xdr:rowOff>
    </xdr:from>
    <xdr:to>
      <xdr:col>5</xdr:col>
      <xdr:colOff>496264</xdr:colOff>
      <xdr:row>9</xdr:row>
      <xdr:rowOff>67237</xdr:rowOff>
    </xdr:to>
    <xdr:sp macro="" textlink="">
      <xdr:nvSpPr>
        <xdr:cNvPr id="19" name="Step" descr="Save time by filling cells automatically">
          <a:extLst>
            <a:ext uri="{FF2B5EF4-FFF2-40B4-BE49-F238E27FC236}">
              <a16:creationId xmlns:a16="http://schemas.microsoft.com/office/drawing/2014/main" id="{AF47609E-4D34-4A69-BA3D-CEB7DBF8D6FE}"/>
            </a:ext>
          </a:extLst>
        </xdr:cNvPr>
        <xdr:cNvSpPr txBox="1"/>
      </xdr:nvSpPr>
      <xdr:spPr>
        <a:xfrm>
          <a:off x="396866" y="1350161"/>
          <a:ext cx="3909398" cy="431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758356</xdr:colOff>
      <xdr:row>30</xdr:row>
      <xdr:rowOff>19208</xdr:rowOff>
    </xdr:from>
    <xdr:to>
      <xdr:col>5</xdr:col>
      <xdr:colOff>536113</xdr:colOff>
      <xdr:row>36</xdr:row>
      <xdr:rowOff>57150</xdr:rowOff>
    </xdr:to>
    <xdr:sp macro="" textlink="">
      <xdr:nvSpPr>
        <xdr:cNvPr id="20" name="Step" descr="Click the cross and drag down three cells. Excel will automatically fill the cells with the totals: 110, 120, and 130. People call this “filling down”&#10;">
          <a:extLst>
            <a:ext uri="{FF2B5EF4-FFF2-40B4-BE49-F238E27FC236}">
              <a16:creationId xmlns:a16="http://schemas.microsoft.com/office/drawing/2014/main" id="{35565E4A-383C-402F-B6C3-607F806888C6}"/>
            </a:ext>
          </a:extLst>
        </xdr:cNvPr>
        <xdr:cNvSpPr txBox="1"/>
      </xdr:nvSpPr>
      <xdr:spPr>
        <a:xfrm>
          <a:off x="758356" y="5734208"/>
          <a:ext cx="3587757" cy="1180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La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gráficas, fórmulas y tablas se calculan de forma automática. Te invito a darles una revisión con mayor profundidad, lo cual te puede ayudar a fortalecer tus conocimientos al practicar y analizar de donde sale cada número.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122158</xdr:colOff>
      <xdr:row>0</xdr:row>
      <xdr:rowOff>119227</xdr:rowOff>
    </xdr:from>
    <xdr:to>
      <xdr:col>1</xdr:col>
      <xdr:colOff>80158</xdr:colOff>
      <xdr:row>4</xdr:row>
      <xdr:rowOff>77227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58" y="119227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134125</xdr:colOff>
      <xdr:row>41</xdr:row>
      <xdr:rowOff>26895</xdr:rowOff>
    </xdr:from>
    <xdr:to>
      <xdr:col>6</xdr:col>
      <xdr:colOff>33271</xdr:colOff>
      <xdr:row>47</xdr:row>
      <xdr:rowOff>133350</xdr:rowOff>
    </xdr:to>
    <xdr:sp macro="" textlink="">
      <xdr:nvSpPr>
        <xdr:cNvPr id="25" name="Step" descr="Here’s how to use the fill handle in Excel:">
          <a:extLst>
            <a:ext uri="{FF2B5EF4-FFF2-40B4-BE49-F238E27FC236}">
              <a16:creationId xmlns:a16="http://schemas.microsoft.com/office/drawing/2014/main" id="{0EB6F5D6-F878-40B4-808A-621D4B3EE56E}"/>
            </a:ext>
          </a:extLst>
        </xdr:cNvPr>
        <xdr:cNvSpPr txBox="1"/>
      </xdr:nvSpPr>
      <xdr:spPr>
        <a:xfrm>
          <a:off x="134125" y="7456395"/>
          <a:ext cx="4471146" cy="124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+mn-lt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Eres libre de </a:t>
          </a:r>
          <a:r>
            <a:rPr lang="es-E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compartir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(copiar, redistribuir, compartir con un colega),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s-E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daptar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remezclar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sobre el material). </a:t>
          </a:r>
          <a:r>
            <a:rPr lang="es-E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Atribución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: debes otorgar el crédito correspondiente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es-ES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@jorgeromerolegacy.</a:t>
          </a:r>
          <a:endParaRPr lang="es-ES" sz="1100">
            <a:solidFill>
              <a:schemeClr val="tx1">
                <a:lumMod val="75000"/>
                <a:lumOff val="25000"/>
              </a:schemeClr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685800</xdr:colOff>
      <xdr:row>49</xdr:row>
      <xdr:rowOff>9525</xdr:rowOff>
    </xdr:from>
    <xdr:to>
      <xdr:col>4</xdr:col>
      <xdr:colOff>283800</xdr:colOff>
      <xdr:row>50</xdr:row>
      <xdr:rowOff>179025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89630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223800</xdr:colOff>
      <xdr:row>49</xdr:row>
      <xdr:rowOff>23775</xdr:rowOff>
    </xdr:from>
    <xdr:to>
      <xdr:col>2</xdr:col>
      <xdr:colOff>583800</xdr:colOff>
      <xdr:row>51</xdr:row>
      <xdr:rowOff>2775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00" y="897727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485776</xdr:colOff>
      <xdr:row>49</xdr:row>
      <xdr:rowOff>1</xdr:rowOff>
    </xdr:from>
    <xdr:to>
      <xdr:col>1</xdr:col>
      <xdr:colOff>83776</xdr:colOff>
      <xdr:row>50</xdr:row>
      <xdr:rowOff>169501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8953501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50</xdr:row>
      <xdr:rowOff>171450</xdr:rowOff>
    </xdr:from>
    <xdr:to>
      <xdr:col>1</xdr:col>
      <xdr:colOff>390525</xdr:colOff>
      <xdr:row>53</xdr:row>
      <xdr:rowOff>57149</xdr:rowOff>
    </xdr:to>
    <xdr:sp macro="" textlink="">
      <xdr:nvSpPr>
        <xdr:cNvPr id="29" name="CuadroTexto 28"/>
        <xdr:cNvSpPr txBox="1"/>
      </xdr:nvSpPr>
      <xdr:spPr>
        <a:xfrm>
          <a:off x="209550" y="9315450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1</xdr:col>
      <xdr:colOff>695325</xdr:colOff>
      <xdr:row>51</xdr:row>
      <xdr:rowOff>0</xdr:rowOff>
    </xdr:from>
    <xdr:to>
      <xdr:col>3</xdr:col>
      <xdr:colOff>114300</xdr:colOff>
      <xdr:row>53</xdr:row>
      <xdr:rowOff>76199</xdr:rowOff>
    </xdr:to>
    <xdr:sp macro="" textlink="">
      <xdr:nvSpPr>
        <xdr:cNvPr id="30" name="CuadroTexto 29"/>
        <xdr:cNvSpPr txBox="1"/>
      </xdr:nvSpPr>
      <xdr:spPr>
        <a:xfrm>
          <a:off x="1457325" y="9334500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Telegram</a:t>
          </a:r>
        </a:p>
      </xdr:txBody>
    </xdr:sp>
    <xdr:clientData/>
  </xdr:twoCellAnchor>
  <xdr:twoCellAnchor>
    <xdr:from>
      <xdr:col>3</xdr:col>
      <xdr:colOff>390525</xdr:colOff>
      <xdr:row>50</xdr:row>
      <xdr:rowOff>180975</xdr:rowOff>
    </xdr:from>
    <xdr:to>
      <xdr:col>4</xdr:col>
      <xdr:colOff>571500</xdr:colOff>
      <xdr:row>53</xdr:row>
      <xdr:rowOff>66674</xdr:rowOff>
    </xdr:to>
    <xdr:sp macro="" textlink="">
      <xdr:nvSpPr>
        <xdr:cNvPr id="31" name="CuadroTexto 30"/>
        <xdr:cNvSpPr txBox="1"/>
      </xdr:nvSpPr>
      <xdr:spPr>
        <a:xfrm>
          <a:off x="2676525" y="9324975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1</xdr:col>
      <xdr:colOff>733425</xdr:colOff>
      <xdr:row>49</xdr:row>
      <xdr:rowOff>3690</xdr:rowOff>
    </xdr:from>
    <xdr:to>
      <xdr:col>3</xdr:col>
      <xdr:colOff>0</xdr:colOff>
      <xdr:row>52</xdr:row>
      <xdr:rowOff>66673</xdr:rowOff>
    </xdr:to>
    <xdr:sp macro="" textlink="">
      <xdr:nvSpPr>
        <xdr:cNvPr id="32" name="Rectángulo 31">
          <a:hlinkClick xmlns:r="http://schemas.openxmlformats.org/officeDocument/2006/relationships" r:id="rId5"/>
        </xdr:cNvPr>
        <xdr:cNvSpPr/>
      </xdr:nvSpPr>
      <xdr:spPr>
        <a:xfrm>
          <a:off x="1495425" y="8957190"/>
          <a:ext cx="790575" cy="634483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304800</xdr:colOff>
      <xdr:row>48</xdr:row>
      <xdr:rowOff>123825</xdr:rowOff>
    </xdr:from>
    <xdr:to>
      <xdr:col>1</xdr:col>
      <xdr:colOff>266700</xdr:colOff>
      <xdr:row>52</xdr:row>
      <xdr:rowOff>66675</xdr:rowOff>
    </xdr:to>
    <xdr:sp macro="" textlink="">
      <xdr:nvSpPr>
        <xdr:cNvPr id="33" name="Rectángulo 32">
          <a:hlinkClick xmlns:r="http://schemas.openxmlformats.org/officeDocument/2006/relationships" r:id="rId6"/>
        </xdr:cNvPr>
        <xdr:cNvSpPr/>
      </xdr:nvSpPr>
      <xdr:spPr>
        <a:xfrm>
          <a:off x="304800" y="8886825"/>
          <a:ext cx="723900" cy="704850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</xdr:col>
      <xdr:colOff>485774</xdr:colOff>
      <xdr:row>48</xdr:row>
      <xdr:rowOff>114300</xdr:rowOff>
    </xdr:from>
    <xdr:to>
      <xdr:col>4</xdr:col>
      <xdr:colOff>457200</xdr:colOff>
      <xdr:row>52</xdr:row>
      <xdr:rowOff>47624</xdr:rowOff>
    </xdr:to>
    <xdr:sp macro="" textlink="">
      <xdr:nvSpPr>
        <xdr:cNvPr id="34" name="Rectángulo 33">
          <a:hlinkClick xmlns:r="http://schemas.openxmlformats.org/officeDocument/2006/relationships" r:id="rId7"/>
        </xdr:cNvPr>
        <xdr:cNvSpPr/>
      </xdr:nvSpPr>
      <xdr:spPr>
        <a:xfrm>
          <a:off x="2771774" y="8877300"/>
          <a:ext cx="733426" cy="695324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5</xdr:col>
      <xdr:colOff>257175</xdr:colOff>
      <xdr:row>49</xdr:row>
      <xdr:rowOff>9525</xdr:rowOff>
    </xdr:from>
    <xdr:to>
      <xdr:col>5</xdr:col>
      <xdr:colOff>617175</xdr:colOff>
      <xdr:row>50</xdr:row>
      <xdr:rowOff>179025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8963025"/>
          <a:ext cx="360000" cy="36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48</xdr:row>
      <xdr:rowOff>123825</xdr:rowOff>
    </xdr:from>
    <xdr:to>
      <xdr:col>6</xdr:col>
      <xdr:colOff>19050</xdr:colOff>
      <xdr:row>52</xdr:row>
      <xdr:rowOff>57149</xdr:rowOff>
    </xdr:to>
    <xdr:sp macro="" textlink="">
      <xdr:nvSpPr>
        <xdr:cNvPr id="36" name="Rectángulo 35">
          <a:hlinkClick xmlns:r="http://schemas.openxmlformats.org/officeDocument/2006/relationships" r:id="rId9"/>
        </xdr:cNvPr>
        <xdr:cNvSpPr/>
      </xdr:nvSpPr>
      <xdr:spPr>
        <a:xfrm>
          <a:off x="3857624" y="8886825"/>
          <a:ext cx="733426" cy="695324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733425</xdr:colOff>
      <xdr:row>50</xdr:row>
      <xdr:rowOff>171450</xdr:rowOff>
    </xdr:from>
    <xdr:to>
      <xdr:col>6</xdr:col>
      <xdr:colOff>152400</xdr:colOff>
      <xdr:row>53</xdr:row>
      <xdr:rowOff>57149</xdr:rowOff>
    </xdr:to>
    <xdr:sp macro="" textlink="">
      <xdr:nvSpPr>
        <xdr:cNvPr id="37" name="CuadroTexto 36"/>
        <xdr:cNvSpPr txBox="1"/>
      </xdr:nvSpPr>
      <xdr:spPr>
        <a:xfrm>
          <a:off x="3781425" y="9315450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0</xdr:col>
      <xdr:colOff>152400</xdr:colOff>
      <xdr:row>37</xdr:row>
      <xdr:rowOff>57150</xdr:rowOff>
    </xdr:from>
    <xdr:to>
      <xdr:col>4</xdr:col>
      <xdr:colOff>428625</xdr:colOff>
      <xdr:row>40</xdr:row>
      <xdr:rowOff>173067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724650"/>
          <a:ext cx="3324225" cy="687417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30</xdr:row>
      <xdr:rowOff>9525</xdr:rowOff>
    </xdr:from>
    <xdr:to>
      <xdr:col>0</xdr:col>
      <xdr:colOff>736482</xdr:colOff>
      <xdr:row>31</xdr:row>
      <xdr:rowOff>189800</xdr:rowOff>
    </xdr:to>
    <xdr:sp macro="" textlink="">
      <xdr:nvSpPr>
        <xdr:cNvPr id="39" name="Oval 26" descr="2">
          <a:extLst>
            <a:ext uri="{FF2B5EF4-FFF2-40B4-BE49-F238E27FC236}">
              <a16:creationId xmlns:a16="http://schemas.microsoft.com/office/drawing/2014/main" id="{041B173C-4A83-424A-B392-05303F493184}"/>
            </a:ext>
          </a:extLst>
        </xdr:cNvPr>
        <xdr:cNvSpPr/>
      </xdr:nvSpPr>
      <xdr:spPr>
        <a:xfrm>
          <a:off x="361950" y="5724525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47626</xdr:rowOff>
    </xdr:from>
    <xdr:to>
      <xdr:col>0</xdr:col>
      <xdr:colOff>126504</xdr:colOff>
      <xdr:row>4</xdr:row>
      <xdr:rowOff>152550</xdr:rowOff>
    </xdr:to>
    <xdr:sp macro="" textlink="">
      <xdr:nvSpPr>
        <xdr:cNvPr id="4" name="Cheurón 3"/>
        <xdr:cNvSpPr/>
      </xdr:nvSpPr>
      <xdr:spPr>
        <a:xfrm>
          <a:off x="57150" y="1141513"/>
          <a:ext cx="69354" cy="104924"/>
        </a:xfrm>
        <a:prstGeom prst="chevron">
          <a:avLst/>
        </a:prstGeom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68035</xdr:colOff>
      <xdr:row>5</xdr:row>
      <xdr:rowOff>47499</xdr:rowOff>
    </xdr:from>
    <xdr:to>
      <xdr:col>0</xdr:col>
      <xdr:colOff>137389</xdr:colOff>
      <xdr:row>5</xdr:row>
      <xdr:rowOff>152423</xdr:rowOff>
    </xdr:to>
    <xdr:sp macro="" textlink="">
      <xdr:nvSpPr>
        <xdr:cNvPr id="5" name="Cheurón 4"/>
        <xdr:cNvSpPr/>
      </xdr:nvSpPr>
      <xdr:spPr>
        <a:xfrm>
          <a:off x="68035" y="1337456"/>
          <a:ext cx="69354" cy="104924"/>
        </a:xfrm>
        <a:prstGeom prst="chevron">
          <a:avLst/>
        </a:prstGeom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76201</xdr:colOff>
      <xdr:row>0</xdr:row>
      <xdr:rowOff>38101</xdr:rowOff>
    </xdr:from>
    <xdr:to>
      <xdr:col>3</xdr:col>
      <xdr:colOff>342901</xdr:colOff>
      <xdr:row>0</xdr:row>
      <xdr:rowOff>304801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6" y="38101"/>
          <a:ext cx="266700" cy="266700"/>
        </a:xfrm>
        <a:prstGeom prst="rect">
          <a:avLst/>
        </a:prstGeom>
      </xdr:spPr>
    </xdr:pic>
    <xdr:clientData/>
  </xdr:twoCellAnchor>
  <xdr:twoCellAnchor>
    <xdr:from>
      <xdr:col>6</xdr:col>
      <xdr:colOff>478735</xdr:colOff>
      <xdr:row>14</xdr:row>
      <xdr:rowOff>30232</xdr:rowOff>
    </xdr:from>
    <xdr:to>
      <xdr:col>12</xdr:col>
      <xdr:colOff>478735</xdr:colOff>
      <xdr:row>30</xdr:row>
      <xdr:rowOff>153644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56735</xdr:colOff>
      <xdr:row>34</xdr:row>
      <xdr:rowOff>36857</xdr:rowOff>
    </xdr:from>
    <xdr:ext cx="1360885" cy="4735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56735" y="7474640"/>
              <a:ext cx="1360885" cy="4735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𝑇𝐶𝑃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["/>
                        <m:endChr m:val="]"/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  <m:t>𝑈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es-ES" sz="1100" i="0"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  <m:sup>
                            <m:f>
                              <m:fPr>
                                <m:ctrlPr>
                                  <a:rPr lang="es-ES" sz="110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ES" sz="1100" i="0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s-ES" sz="110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  <m:r>
                                  <a:rPr lang="es-ES" sz="1100" i="0">
                                    <a:latin typeface="Cambria Math" panose="02040503050406030204" pitchFamily="18" charset="0"/>
                                  </a:rPr>
                                  <m:t>−1</m:t>
                                </m:r>
                              </m:den>
                            </m:f>
                          </m:sup>
                        </m:sSup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−1</m:t>
                        </m:r>
                      </m:e>
                    </m:d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56735" y="7474640"/>
              <a:ext cx="1360885" cy="4735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𝑇𝐶𝑃=[(𝑥_𝑈/𝑥_0 )^(1/(𝑛−1))−1]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0</xdr:col>
      <xdr:colOff>70019</xdr:colOff>
      <xdr:row>9</xdr:row>
      <xdr:rowOff>136280</xdr:rowOff>
    </xdr:from>
    <xdr:ext cx="70262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/>
            <xdr:cNvSpPr txBox="1"/>
          </xdr:nvSpPr>
          <xdr:spPr>
            <a:xfrm>
              <a:off x="70019" y="2529954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𝑏𝑥</m:t>
                    </m:r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2" name="CuadroTexto 11"/>
            <xdr:cNvSpPr txBox="1"/>
          </xdr:nvSpPr>
          <xdr:spPr>
            <a:xfrm>
              <a:off x="70019" y="2529954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𝑦=𝑎+𝑏𝑥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698222</xdr:colOff>
      <xdr:row>9</xdr:row>
      <xdr:rowOff>49311</xdr:rowOff>
    </xdr:from>
    <xdr:ext cx="1318502" cy="354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/>
            <xdr:cNvSpPr txBox="1"/>
          </xdr:nvSpPr>
          <xdr:spPr>
            <a:xfrm>
              <a:off x="1659005" y="2442985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𝑥𝑦</m:t>
                        </m:r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⋅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grow m:val="on"/>
                                    <m:subHide m:val="on"/>
                                    <m:supHide m:val="on"/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nary>
                              </m:e>
                            </m:d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3" name="CuadroTexto 12"/>
            <xdr:cNvSpPr txBox="1"/>
          </xdr:nvSpPr>
          <xdr:spPr>
            <a:xfrm>
              <a:off x="1659005" y="2442985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𝑏=(𝑁𝛴𝑥𝑦−∑128▒𝑥⋅∑128▒𝑦)/(𝑁𝛴𝑥^2−(∑128▒𝑥)^2 )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347804</xdr:colOff>
      <xdr:row>9</xdr:row>
      <xdr:rowOff>50267</xdr:rowOff>
    </xdr:from>
    <xdr:ext cx="911724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/>
            <xdr:cNvSpPr txBox="1"/>
          </xdr:nvSpPr>
          <xdr:spPr>
            <a:xfrm>
              <a:off x="4340021" y="2443941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</m:t>
                        </m:r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4" name="CuadroTexto 13"/>
            <xdr:cNvSpPr txBox="1"/>
          </xdr:nvSpPr>
          <xdr:spPr>
            <a:xfrm>
              <a:off x="4340021" y="2443941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𝑎=(∑128▒𝑦−𝑏𝛴𝑥)/𝑁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2</xdr:col>
      <xdr:colOff>992256</xdr:colOff>
      <xdr:row>34</xdr:row>
      <xdr:rowOff>188841</xdr:rowOff>
    </xdr:from>
    <xdr:ext cx="16778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/>
            <xdr:cNvSpPr txBox="1"/>
          </xdr:nvSpPr>
          <xdr:spPr>
            <a:xfrm>
              <a:off x="2756452" y="7626624"/>
              <a:ext cx="16778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ⅇ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𝑛𝑑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ⅇ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𝑐𝑖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𝑢</m:t>
                    </m:r>
                    <m:d>
                      <m:d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𝑇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𝐶𝑃</m:t>
                        </m:r>
                      </m:e>
                    </m:d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5" name="CuadroTexto 14"/>
            <xdr:cNvSpPr txBox="1"/>
          </xdr:nvSpPr>
          <xdr:spPr>
            <a:xfrm>
              <a:off x="2756452" y="7626624"/>
              <a:ext cx="16778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𝑇ⅇ𝑛𝑑ⅇ𝑛</a:t>
              </a:r>
              <a:r>
                <a:rPr lang="es-ES" sz="1100" b="0" i="0">
                  <a:latin typeface="Cambria Math" panose="02040503050406030204" pitchFamily="18" charset="0"/>
                </a:rPr>
                <a:t>𝑐𝑖</a:t>
              </a:r>
              <a:r>
                <a:rPr lang="es-ES" sz="1100" i="0">
                  <a:latin typeface="Cambria Math" panose="02040503050406030204" pitchFamily="18" charset="0"/>
                </a:rPr>
                <a:t>𝑎=𝑋</a:t>
              </a:r>
              <a:r>
                <a:rPr lang="es-ES" sz="1100" b="0" i="0">
                  <a:latin typeface="Cambria Math" panose="02040503050406030204" pitchFamily="18" charset="0"/>
                </a:rPr>
                <a:t>𝑢</a:t>
              </a:r>
              <a:r>
                <a:rPr lang="es-ES" sz="1100" i="0">
                  <a:latin typeface="Cambria Math" panose="02040503050406030204" pitchFamily="18" charset="0"/>
                </a:rPr>
                <a:t>(1+𝑇</a:t>
              </a:r>
              <a:r>
                <a:rPr lang="es-ES" sz="1100" b="0" i="0">
                  <a:latin typeface="Cambria Math" panose="02040503050406030204" pitchFamily="18" charset="0"/>
                </a:rPr>
                <a:t>𝐶𝑃)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0</xdr:col>
      <xdr:colOff>65015</xdr:colOff>
      <xdr:row>37</xdr:row>
      <xdr:rowOff>61291</xdr:rowOff>
    </xdr:from>
    <xdr:ext cx="2415597" cy="4521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/>
            <xdr:cNvSpPr txBox="1"/>
          </xdr:nvSpPr>
          <xdr:spPr>
            <a:xfrm>
              <a:off x="65015" y="7424530"/>
              <a:ext cx="2415597" cy="4521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50" i="1">
                        <a:latin typeface="Cambria Math" panose="02040503050406030204" pitchFamily="18" charset="0"/>
                      </a:rPr>
                      <m:t>𝑇𝐶𝑃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["/>
                        <m:endChr m:val="]"/>
                        <m:ctrlPr>
                          <a:rPr lang="es-ES" sz="105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s-ES" sz="105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05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05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050" b="0" i="1">
                                        <a:latin typeface="Cambria Math" panose="02040503050406030204" pitchFamily="18" charset="0"/>
                                      </a:rPr>
                                      <m:t>14,520</m:t>
                                    </m:r>
                                  </m:num>
                                  <m:den>
                                    <m:r>
                                      <a:rPr lang="es-ES" sz="1050" b="0" i="1">
                                        <a:latin typeface="Cambria Math" panose="02040503050406030204" pitchFamily="18" charset="0"/>
                                      </a:rPr>
                                      <m:t>12,860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f>
                              <m:fPr>
                                <m:ctrlPr>
                                  <a:rPr lang="es-ES" sz="105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ES" sz="1050" i="0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s-ES" sz="1050" b="0" i="0">
                                    <a:latin typeface="Cambria Math" panose="02040503050406030204" pitchFamily="18" charset="0"/>
                                  </a:rPr>
                                  <m:t>5</m:t>
                                </m:r>
                                <m:r>
                                  <a:rPr lang="es-ES" sz="1050" i="0">
                                    <a:latin typeface="Cambria Math" panose="02040503050406030204" pitchFamily="18" charset="0"/>
                                  </a:rPr>
                                  <m:t>−1</m:t>
                                </m:r>
                              </m:den>
                            </m:f>
                          </m:sup>
                        </m:sSup>
                        <m:r>
                          <a:rPr lang="es-ES" sz="1050" i="0">
                            <a:latin typeface="Cambria Math" panose="02040503050406030204" pitchFamily="18" charset="0"/>
                          </a:rPr>
                          <m:t>−1</m:t>
                        </m:r>
                      </m:e>
                    </m:d>
                    <m:r>
                      <a:rPr lang="es-ES" sz="105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ES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0.03081662</m:t>
                    </m:r>
                  </m:oMath>
                </m:oMathPara>
              </a14:m>
              <a:endParaRPr lang="es-ES" sz="1050"/>
            </a:p>
          </xdr:txBody>
        </xdr:sp>
      </mc:Choice>
      <mc:Fallback xmlns="">
        <xdr:sp macro="" textlink="">
          <xdr:nvSpPr>
            <xdr:cNvPr id="16" name="CuadroTexto 15"/>
            <xdr:cNvSpPr txBox="1"/>
          </xdr:nvSpPr>
          <xdr:spPr>
            <a:xfrm>
              <a:off x="65015" y="7424530"/>
              <a:ext cx="2415597" cy="4521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50" i="0">
                  <a:latin typeface="Cambria Math" panose="02040503050406030204" pitchFamily="18" charset="0"/>
                </a:rPr>
                <a:t>𝑇𝐶𝑃=[(</a:t>
              </a:r>
              <a:r>
                <a:rPr lang="es-ES" sz="1050" b="0" i="0">
                  <a:latin typeface="Cambria Math" panose="02040503050406030204" pitchFamily="18" charset="0"/>
                </a:rPr>
                <a:t>14,520/12,860)^(</a:t>
              </a:r>
              <a:r>
                <a:rPr lang="es-ES" sz="1050" i="0">
                  <a:latin typeface="Cambria Math" panose="02040503050406030204" pitchFamily="18" charset="0"/>
                </a:rPr>
                <a:t>1/(</a:t>
              </a:r>
              <a:r>
                <a:rPr lang="es-ES" sz="1050" b="0" i="0">
                  <a:latin typeface="Cambria Math" panose="02040503050406030204" pitchFamily="18" charset="0"/>
                </a:rPr>
                <a:t>5</a:t>
              </a:r>
              <a:r>
                <a:rPr lang="es-ES" sz="1050" i="0">
                  <a:latin typeface="Cambria Math" panose="02040503050406030204" pitchFamily="18" charset="0"/>
                </a:rPr>
                <a:t>−1))−1]</a:t>
              </a:r>
              <a:r>
                <a:rPr lang="es-E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0.03081662</a:t>
              </a:r>
              <a:endParaRPr lang="es-ES" sz="1050"/>
            </a:p>
          </xdr:txBody>
        </xdr:sp>
      </mc:Fallback>
    </mc:AlternateContent>
    <xdr:clientData/>
  </xdr:oneCellAnchor>
  <xdr:oneCellAnchor>
    <xdr:from>
      <xdr:col>2</xdr:col>
      <xdr:colOff>942144</xdr:colOff>
      <xdr:row>37</xdr:row>
      <xdr:rowOff>123823</xdr:rowOff>
    </xdr:from>
    <xdr:ext cx="2350195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16"/>
            <xdr:cNvSpPr txBox="1"/>
          </xdr:nvSpPr>
          <xdr:spPr>
            <a:xfrm>
              <a:off x="2706340" y="8133106"/>
              <a:ext cx="2350195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5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ⅇ</m:t>
                    </m:r>
                    <m:r>
                      <a:rPr lang="es-ES" sz="1050" i="1">
                        <a:latin typeface="Cambria Math" panose="02040503050406030204" pitchFamily="18" charset="0"/>
                      </a:rPr>
                      <m:t>𝑛𝑑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ⅇ</m:t>
                    </m:r>
                    <m:r>
                      <a:rPr lang="es-ES" sz="105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𝑐𝑖</m:t>
                    </m:r>
                    <m:r>
                      <a:rPr lang="es-ES" sz="105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14,520</m:t>
                    </m:r>
                    <m:d>
                      <m:dPr>
                        <m:ctrlPr>
                          <a:rPr lang="es-ES" sz="105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050" i="0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0.03081662</m:t>
                        </m:r>
                      </m:e>
                    </m:d>
                  </m:oMath>
                </m:oMathPara>
              </a14:m>
              <a:endParaRPr lang="es-ES" sz="1050" b="0"/>
            </a:p>
            <a:p>
              <a:r>
                <a:rPr lang="es-ES" sz="1050" baseline="0"/>
                <a:t>                         </a:t>
              </a:r>
              <a:r>
                <a:rPr lang="es-ES" sz="1050"/>
                <a:t>= $14,967</a:t>
              </a:r>
            </a:p>
          </xdr:txBody>
        </xdr:sp>
      </mc:Choice>
      <mc:Fallback xmlns="">
        <xdr:sp macro="" textlink="">
          <xdr:nvSpPr>
            <xdr:cNvPr id="17" name="CuadroTexto 16"/>
            <xdr:cNvSpPr txBox="1"/>
          </xdr:nvSpPr>
          <xdr:spPr>
            <a:xfrm>
              <a:off x="2706340" y="8133106"/>
              <a:ext cx="2350195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50" i="0">
                  <a:latin typeface="Cambria Math" panose="02040503050406030204" pitchFamily="18" charset="0"/>
                </a:rPr>
                <a:t>𝑇ⅇ𝑛𝑑ⅇ𝑛</a:t>
              </a:r>
              <a:r>
                <a:rPr lang="es-ES" sz="1050" b="0" i="0">
                  <a:latin typeface="Cambria Math" panose="02040503050406030204" pitchFamily="18" charset="0"/>
                </a:rPr>
                <a:t>𝑐𝑖</a:t>
              </a:r>
              <a:r>
                <a:rPr lang="es-ES" sz="1050" i="0">
                  <a:latin typeface="Cambria Math" panose="02040503050406030204" pitchFamily="18" charset="0"/>
                </a:rPr>
                <a:t>𝑎=</a:t>
              </a:r>
              <a:r>
                <a:rPr lang="es-ES" sz="1050" b="0" i="0">
                  <a:latin typeface="Cambria Math" panose="02040503050406030204" pitchFamily="18" charset="0"/>
                </a:rPr>
                <a:t>14,520</a:t>
              </a:r>
              <a:r>
                <a:rPr lang="es-ES" sz="1050" i="0">
                  <a:latin typeface="Cambria Math" panose="02040503050406030204" pitchFamily="18" charset="0"/>
                </a:rPr>
                <a:t>(1+</a:t>
              </a:r>
              <a:r>
                <a:rPr lang="es-ES" sz="1050" b="0" i="0">
                  <a:latin typeface="Cambria Math" panose="02040503050406030204" pitchFamily="18" charset="0"/>
                </a:rPr>
                <a:t>0.03081662)</a:t>
              </a:r>
              <a:endParaRPr lang="es-ES" sz="1050" b="0"/>
            </a:p>
            <a:p>
              <a:r>
                <a:rPr lang="es-ES" sz="1050" baseline="0"/>
                <a:t>                         </a:t>
              </a:r>
              <a:r>
                <a:rPr lang="es-ES" sz="1050"/>
                <a:t>= $14,967</a:t>
              </a:r>
            </a:p>
          </xdr:txBody>
        </xdr:sp>
      </mc:Fallback>
    </mc:AlternateContent>
    <xdr:clientData/>
  </xdr:oneCellAnchor>
  <xdr:oneCellAnchor>
    <xdr:from>
      <xdr:col>0</xdr:col>
      <xdr:colOff>49697</xdr:colOff>
      <xdr:row>11</xdr:row>
      <xdr:rowOff>177373</xdr:rowOff>
    </xdr:from>
    <xdr:ext cx="1366336" cy="3006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/>
            <xdr:cNvSpPr txBox="1"/>
          </xdr:nvSpPr>
          <xdr:spPr>
            <a:xfrm>
              <a:off x="49697" y="3001743"/>
              <a:ext cx="1366336" cy="3006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𝑦</m:t>
                    </m:r>
                    <m:r>
                      <a:rPr lang="es-ES" sz="10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ES" sz="10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12,195</m:t>
                    </m:r>
                    <m:r>
                      <a:rPr lang="es-ES" sz="10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E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427∗6</m:t>
                        </m:r>
                      </m:e>
                    </m:d>
                  </m:oMath>
                </m:oMathPara>
              </a14:m>
              <a:endParaRPr lang="es-ES" sz="1000" b="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es-ES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     =  14,757</a:t>
              </a:r>
            </a:p>
          </xdr:txBody>
        </xdr:sp>
      </mc:Choice>
      <mc:Fallback xmlns="">
        <xdr:sp macro="" textlink="">
          <xdr:nvSpPr>
            <xdr:cNvPr id="18" name="CuadroTexto 17"/>
            <xdr:cNvSpPr txBox="1"/>
          </xdr:nvSpPr>
          <xdr:spPr>
            <a:xfrm>
              <a:off x="49697" y="3001743"/>
              <a:ext cx="1366336" cy="3006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𝑦=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12,195</a:t>
              </a:r>
              <a:r>
                <a:rPr lang="es-ES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+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(427∗6)</a:t>
              </a:r>
              <a:endParaRPr lang="es-ES" sz="1000" b="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es-ES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     =  14,757</a:t>
              </a:r>
            </a:p>
          </xdr:txBody>
        </xdr:sp>
      </mc:Fallback>
    </mc:AlternateContent>
    <xdr:clientData/>
  </xdr:oneCellAnchor>
  <xdr:oneCellAnchor>
    <xdr:from>
      <xdr:col>1</xdr:col>
      <xdr:colOff>705550</xdr:colOff>
      <xdr:row>11</xdr:row>
      <xdr:rowOff>179604</xdr:rowOff>
    </xdr:from>
    <xdr:ext cx="2297745" cy="3259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18"/>
            <xdr:cNvSpPr txBox="1"/>
          </xdr:nvSpPr>
          <xdr:spPr>
            <a:xfrm>
              <a:off x="1666333" y="3003974"/>
              <a:ext cx="2297745" cy="3259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ES" sz="10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(5</m:t>
                        </m:r>
                        <m:r>
                          <a:rPr lang="es-ES" sz="1000" b="0" i="0">
                            <a:latin typeface="Cambria Math" panose="02040503050406030204" pitchFamily="18" charset="0"/>
                          </a:rPr>
                          <m:t>∗206,410)</m:t>
                        </m:r>
                        <m:r>
                          <a:rPr lang="es-ES" sz="1000" i="0">
                            <a:latin typeface="Cambria Math" panose="02040503050406030204" pitchFamily="18" charset="0"/>
                          </a:rPr>
                          <m:t>−</m:t>
                        </m:r>
                        <m:d>
                          <m:dPr>
                            <m:ctrlPr>
                              <a:rPr lang="es-ES" sz="10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000" b="0" i="1">
                                <a:latin typeface="Cambria Math" panose="02040503050406030204" pitchFamily="18" charset="0"/>
                              </a:rPr>
                              <m:t>15∗67,380</m:t>
                            </m:r>
                          </m:e>
                        </m:d>
                      </m:num>
                      <m:den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(5∗55)</m:t>
                        </m:r>
                        <m:r>
                          <a:rPr lang="es-ES" sz="1000" i="0">
                            <a:latin typeface="Cambria Math" panose="02040503050406030204" pitchFamily="18" charset="0"/>
                          </a:rPr>
                          <m:t>−</m:t>
                        </m:r>
                        <m:sSup>
                          <m:sSupPr>
                            <m:ctrlPr>
                              <a:rPr lang="es-ES" sz="10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0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s-ES" sz="1000" b="0" i="1">
                                    <a:latin typeface="Cambria Math" panose="02040503050406030204" pitchFamily="18" charset="0"/>
                                  </a:rPr>
                                  <m:t>15</m:t>
                                </m:r>
                              </m:e>
                            </m:d>
                          </m:e>
                          <m:sup>
                            <m:r>
                              <a:rPr lang="es-ES" sz="10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  <m:r>
                      <a:rPr lang="es-ES" sz="10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0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427</m:t>
                    </m:r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9" name="CuadroTexto 18"/>
            <xdr:cNvSpPr txBox="1"/>
          </xdr:nvSpPr>
          <xdr:spPr>
            <a:xfrm>
              <a:off x="1666333" y="3003974"/>
              <a:ext cx="2297745" cy="3259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00" i="0">
                  <a:latin typeface="Cambria Math" panose="02040503050406030204" pitchFamily="18" charset="0"/>
                </a:rPr>
                <a:t>𝑏=(</a:t>
              </a:r>
              <a:r>
                <a:rPr lang="es-ES" sz="1000" b="0" i="0">
                  <a:latin typeface="Cambria Math" panose="02040503050406030204" pitchFamily="18" charset="0"/>
                </a:rPr>
                <a:t>(5∗206,410)</a:t>
              </a:r>
              <a:r>
                <a:rPr lang="es-ES" sz="1000" i="0">
                  <a:latin typeface="Cambria Math" panose="02040503050406030204" pitchFamily="18" charset="0"/>
                </a:rPr>
                <a:t>−</a:t>
              </a:r>
              <a:r>
                <a:rPr lang="es-ES" sz="1000" b="0" i="0">
                  <a:latin typeface="Cambria Math" panose="02040503050406030204" pitchFamily="18" charset="0"/>
                </a:rPr>
                <a:t>(15∗67,380))/((5∗55)</a:t>
              </a:r>
              <a:r>
                <a:rPr lang="es-ES" sz="1000" i="0">
                  <a:latin typeface="Cambria Math" panose="02040503050406030204" pitchFamily="18" charset="0"/>
                </a:rPr>
                <a:t>−(</a:t>
              </a:r>
              <a:r>
                <a:rPr lang="es-ES" sz="1000" b="0" i="0">
                  <a:latin typeface="Cambria Math" panose="02040503050406030204" pitchFamily="18" charset="0"/>
                </a:rPr>
                <a:t>15)^</a:t>
              </a:r>
              <a:r>
                <a:rPr lang="es-ES" sz="1000" i="0">
                  <a:latin typeface="Cambria Math" panose="02040503050406030204" pitchFamily="18" charset="0"/>
                </a:rPr>
                <a:t>2 )</a:t>
              </a:r>
              <a:r>
                <a:rPr lang="es-ES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es-E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427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4</xdr:col>
      <xdr:colOff>332522</xdr:colOff>
      <xdr:row>11</xdr:row>
      <xdr:rowOff>80211</xdr:rowOff>
    </xdr:from>
    <xdr:ext cx="1378454" cy="4496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19"/>
            <xdr:cNvSpPr txBox="1"/>
          </xdr:nvSpPr>
          <xdr:spPr>
            <a:xfrm>
              <a:off x="4324739" y="2904581"/>
              <a:ext cx="1378454" cy="449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0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67380</m:t>
                        </m:r>
                        <m:r>
                          <a:rPr lang="es-ES" sz="10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(427∗15)</m:t>
                        </m:r>
                      </m:num>
                      <m:den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5</m:t>
                        </m:r>
                      </m:den>
                    </m:f>
                  </m:oMath>
                </m:oMathPara>
              </a14:m>
              <a:endParaRPr lang="es-ES" sz="1000" b="0" i="1">
                <a:latin typeface="Cambria" panose="02040503050406030204" pitchFamily="18" charset="0"/>
                <a:ea typeface="Cambria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ES" sz="10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</m:t>
                    </m:r>
                    <m:r>
                      <a:rPr lang="es-ES" sz="10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0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12,195</m:t>
                    </m:r>
                  </m:oMath>
                </m:oMathPara>
              </a14:m>
              <a:endParaRPr lang="es-ES" sz="100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0" name="CuadroTexto 19"/>
            <xdr:cNvSpPr txBox="1"/>
          </xdr:nvSpPr>
          <xdr:spPr>
            <a:xfrm>
              <a:off x="4324739" y="2904581"/>
              <a:ext cx="1378454" cy="449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00" i="0">
                  <a:latin typeface="Cambria Math" panose="02040503050406030204" pitchFamily="18" charset="0"/>
                </a:rPr>
                <a:t>𝑎=(</a:t>
              </a:r>
              <a:r>
                <a:rPr lang="es-ES" sz="1000" b="0" i="0">
                  <a:latin typeface="Cambria Math" panose="02040503050406030204" pitchFamily="18" charset="0"/>
                </a:rPr>
                <a:t>67380</a:t>
              </a:r>
              <a:r>
                <a:rPr lang="es-ES" sz="1000" i="0">
                  <a:latin typeface="Cambria Math" panose="02040503050406030204" pitchFamily="18" charset="0"/>
                </a:rPr>
                <a:t>−</a:t>
              </a:r>
              <a:r>
                <a:rPr lang="es-ES" sz="1000" b="0" i="0">
                  <a:latin typeface="Cambria Math" panose="02040503050406030204" pitchFamily="18" charset="0"/>
                </a:rPr>
                <a:t>(427∗15))/5</a:t>
              </a:r>
              <a:endParaRPr lang="es-ES" sz="1000" b="0" i="1">
                <a:latin typeface="Cambria" panose="02040503050406030204" pitchFamily="18" charset="0"/>
                <a:ea typeface="Cambria" panose="02040503050406030204" pitchFamily="18" charset="0"/>
              </a:endParaRPr>
            </a:p>
            <a:p>
              <a:pPr/>
              <a:r>
                <a:rPr lang="es-E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  </a:t>
              </a:r>
              <a:r>
                <a:rPr lang="es-ES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es-E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12,195</a:t>
              </a:r>
              <a:endParaRPr lang="es-ES" sz="100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49696</xdr:colOff>
      <xdr:row>54</xdr:row>
      <xdr:rowOff>132522</xdr:rowOff>
    </xdr:from>
    <xdr:ext cx="1530162" cy="3169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uadroTexto 24"/>
            <xdr:cNvSpPr txBox="1"/>
          </xdr:nvSpPr>
          <xdr:spPr>
            <a:xfrm>
              <a:off x="49696" y="11487979"/>
              <a:ext cx="1530162" cy="316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s-ES" sz="1100" b="0" i="0">
                        <a:latin typeface="Cambria Math" panose="02040503050406030204" pitchFamily="18" charset="0"/>
                      </a:rPr>
                      <m:t>Incremento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 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𝑋𝑢</m:t>
                        </m:r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𝑋𝑜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𝑋𝑜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25" name="CuadroTexto 24"/>
            <xdr:cNvSpPr txBox="1"/>
          </xdr:nvSpPr>
          <xdr:spPr>
            <a:xfrm>
              <a:off x="49696" y="11487979"/>
              <a:ext cx="1530162" cy="316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Incremento 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 </a:t>
              </a:r>
              <a:r>
                <a:rPr lang="es-ES" sz="1100" i="0">
                  <a:latin typeface="Cambria Math" panose="02040503050406030204" pitchFamily="18" charset="0"/>
                </a:rPr>
                <a:t>=(</a:t>
              </a:r>
              <a:r>
                <a:rPr lang="es-ES" sz="1100" b="0" i="0">
                  <a:latin typeface="Cambria Math" panose="02040503050406030204" pitchFamily="18" charset="0"/>
                </a:rPr>
                <a:t>𝑋𝑢</a:t>
              </a:r>
              <a:r>
                <a:rPr lang="es-ES" sz="1100" i="0">
                  <a:latin typeface="Cambria Math" panose="02040503050406030204" pitchFamily="18" charset="0"/>
                </a:rPr>
                <a:t>−</a:t>
              </a:r>
              <a:r>
                <a:rPr lang="es-ES" sz="1100" b="0" i="0">
                  <a:latin typeface="Cambria Math" panose="02040503050406030204" pitchFamily="18" charset="0"/>
                </a:rPr>
                <a:t>𝑋𝑜)/𝑋𝑜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2</xdr:col>
      <xdr:colOff>165652</xdr:colOff>
      <xdr:row>54</xdr:row>
      <xdr:rowOff>91108</xdr:rowOff>
    </xdr:from>
    <xdr:ext cx="1298112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CuadroTexto 26"/>
            <xdr:cNvSpPr txBox="1"/>
          </xdr:nvSpPr>
          <xdr:spPr>
            <a:xfrm>
              <a:off x="1929848" y="11446565"/>
              <a:ext cx="1298112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𝑃𝑟𝑜𝑚𝑒𝑑𝑖𝑜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∆</m:t>
                    </m:r>
                    <m:r>
                      <a:rPr lang="es-ES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∆</m:t>
                            </m:r>
                          </m:e>
                        </m:nary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27" name="CuadroTexto 26"/>
            <xdr:cNvSpPr txBox="1"/>
          </xdr:nvSpPr>
          <xdr:spPr>
            <a:xfrm>
              <a:off x="1929848" y="11446565"/>
              <a:ext cx="1298112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𝑃𝑟𝑜𝑚𝑒𝑑𝑖𝑜 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 </a:t>
              </a:r>
              <a:r>
                <a:rPr lang="es-ES" sz="1100" i="0">
                  <a:latin typeface="Cambria Math" panose="02040503050406030204" pitchFamily="18" charset="0"/>
                </a:rPr>
                <a:t>=(∑128▒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∆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s-ES" sz="1100" i="0">
                  <a:latin typeface="Cambria Math" panose="02040503050406030204" pitchFamily="18" charset="0"/>
                </a:rPr>
                <a:t>𝑁</a:t>
              </a:r>
              <a:r>
                <a:rPr lang="es-ES" sz="1100" b="0" i="0">
                  <a:latin typeface="Cambria Math" panose="02040503050406030204" pitchFamily="18" charset="0"/>
                </a:rPr>
                <a:t>−1)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0</xdr:col>
      <xdr:colOff>44726</xdr:colOff>
      <xdr:row>57</xdr:row>
      <xdr:rowOff>44723</xdr:rowOff>
    </xdr:from>
    <xdr:ext cx="1636666" cy="4850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CuadroTexto 30"/>
            <xdr:cNvSpPr txBox="1"/>
          </xdr:nvSpPr>
          <xdr:spPr>
            <a:xfrm>
              <a:off x="44726" y="11971680"/>
              <a:ext cx="1636666" cy="4850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 </m:t>
                    </m:r>
                    <m:r>
                      <a:rPr lang="es-ES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𝐽𝑢𝑙𝑖𝑜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12,900</m:t>
                        </m:r>
                        <m:r>
                          <a:rPr lang="es-ES" sz="105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12,860</m:t>
                        </m:r>
                      </m:num>
                      <m:den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12,860</m:t>
                        </m:r>
                      </m:den>
                    </m:f>
                  </m:oMath>
                </m:oMathPara>
              </a14:m>
              <a:endParaRPr lang="es-ES" sz="1050" b="0" i="1">
                <a:latin typeface="Cambria Math" panose="02040503050406030204" pitchFamily="18" charset="0"/>
              </a:endParaRPr>
            </a:p>
            <a:p>
              <a:r>
                <a:rPr lang="es-ES" sz="1050" b="0"/>
                <a:t>                </a:t>
              </a:r>
              <a14:m>
                <m:oMath xmlns:m="http://schemas.openxmlformats.org/officeDocument/2006/math">
                  <m:r>
                    <a:rPr lang="es-ES" sz="1050" b="0" i="1">
                      <a:latin typeface="Cambria Math" panose="02040503050406030204" pitchFamily="18" charset="0"/>
                    </a:rPr>
                    <m:t>=0.0031104</m:t>
                  </m:r>
                </m:oMath>
              </a14:m>
              <a:endParaRPr lang="es-ES" sz="1050"/>
            </a:p>
          </xdr:txBody>
        </xdr:sp>
      </mc:Choice>
      <mc:Fallback xmlns="">
        <xdr:sp macro="" textlink="">
          <xdr:nvSpPr>
            <xdr:cNvPr id="31" name="CuadroTexto 30"/>
            <xdr:cNvSpPr txBox="1"/>
          </xdr:nvSpPr>
          <xdr:spPr>
            <a:xfrm>
              <a:off x="44726" y="11971680"/>
              <a:ext cx="1636666" cy="4850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 𝐽𝑢𝑙𝑖𝑜</a:t>
              </a:r>
              <a:r>
                <a:rPr lang="es-ES" sz="1050" i="0">
                  <a:latin typeface="Cambria Math" panose="02040503050406030204" pitchFamily="18" charset="0"/>
                </a:rPr>
                <a:t>=(</a:t>
              </a:r>
              <a:r>
                <a:rPr lang="es-ES" sz="1050" b="0" i="0">
                  <a:latin typeface="Cambria Math" panose="02040503050406030204" pitchFamily="18" charset="0"/>
                </a:rPr>
                <a:t>12,900</a:t>
              </a:r>
              <a:r>
                <a:rPr lang="es-ES" sz="1050" i="0">
                  <a:latin typeface="Cambria Math" panose="02040503050406030204" pitchFamily="18" charset="0"/>
                </a:rPr>
                <a:t>−</a:t>
              </a:r>
              <a:r>
                <a:rPr lang="es-ES" sz="1050" b="0" i="0">
                  <a:latin typeface="Cambria Math" panose="02040503050406030204" pitchFamily="18" charset="0"/>
                </a:rPr>
                <a:t>12,860)/12,860</a:t>
              </a:r>
              <a:endParaRPr lang="es-ES" sz="1050" b="0" i="1">
                <a:latin typeface="Cambria Math" panose="02040503050406030204" pitchFamily="18" charset="0"/>
              </a:endParaRPr>
            </a:p>
            <a:p>
              <a:pPr/>
              <a:r>
                <a:rPr lang="es-ES" sz="1050" b="0"/>
                <a:t>                </a:t>
              </a:r>
              <a:r>
                <a:rPr lang="es-ES" sz="1050" b="0" i="0">
                  <a:latin typeface="Cambria Math" panose="02040503050406030204" pitchFamily="18" charset="0"/>
                </a:rPr>
                <a:t>=0.0031104</a:t>
              </a:r>
              <a:endParaRPr lang="es-ES" sz="1050"/>
            </a:p>
          </xdr:txBody>
        </xdr:sp>
      </mc:Fallback>
    </mc:AlternateContent>
    <xdr:clientData/>
  </xdr:oneCellAnchor>
  <xdr:oneCellAnchor>
    <xdr:from>
      <xdr:col>2</xdr:col>
      <xdr:colOff>77856</xdr:colOff>
      <xdr:row>57</xdr:row>
      <xdr:rowOff>69574</xdr:rowOff>
    </xdr:from>
    <xdr:ext cx="1526572" cy="468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20"/>
            <xdr:cNvSpPr txBox="1"/>
          </xdr:nvSpPr>
          <xdr:spPr>
            <a:xfrm>
              <a:off x="1842052" y="11996531"/>
              <a:ext cx="1526572" cy="468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50" b="0" i="1">
                        <a:latin typeface="Cambria Math" panose="02040503050406030204" pitchFamily="18" charset="0"/>
                      </a:rPr>
                      <m:t>𝑃𝑟𝑜𝑚𝑒𝑑𝑖𝑜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 ∆</m:t>
                    </m:r>
                    <m:r>
                      <a:rPr lang="es-ES" sz="105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5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.123901</m:t>
                        </m:r>
                      </m:num>
                      <m:den>
                        <m:r>
                          <a:rPr lang="es-ES" sz="105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es-ES" sz="1050" b="0" i="1">
                <a:latin typeface="Cambria Math" panose="02040503050406030204" pitchFamily="18" charset="0"/>
              </a:endParaRPr>
            </a:p>
            <a:p>
              <a:r>
                <a:rPr lang="es-ES" sz="1050" b="0"/>
                <a:t>                            =</a:t>
              </a:r>
              <a14:m>
                <m:oMath xmlns:m="http://schemas.openxmlformats.org/officeDocument/2006/math">
                  <m:r>
                    <a:rPr lang="es-ES" sz="1050" b="0" i="0">
                      <a:latin typeface="Cambria Math" panose="02040503050406030204" pitchFamily="18" charset="0"/>
                    </a:rPr>
                    <m:t> </m:t>
                  </m:r>
                  <m:r>
                    <a:rPr lang="es-ES" sz="1050" b="0" i="1">
                      <a:latin typeface="Cambria Math" panose="02040503050406030204" pitchFamily="18" charset="0"/>
                    </a:rPr>
                    <m:t>0.030975</m:t>
                  </m:r>
                </m:oMath>
              </a14:m>
              <a:endParaRPr lang="es-ES" sz="1050"/>
            </a:p>
          </xdr:txBody>
        </xdr:sp>
      </mc:Choice>
      <mc:Fallback xmlns="">
        <xdr:sp macro="" textlink="">
          <xdr:nvSpPr>
            <xdr:cNvPr id="21" name="CuadroTexto 20"/>
            <xdr:cNvSpPr txBox="1"/>
          </xdr:nvSpPr>
          <xdr:spPr>
            <a:xfrm>
              <a:off x="1842052" y="11996531"/>
              <a:ext cx="1526572" cy="468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50" b="0" i="0">
                  <a:latin typeface="Cambria Math" panose="02040503050406030204" pitchFamily="18" charset="0"/>
                </a:rPr>
                <a:t>𝑃𝑟𝑜𝑚𝑒𝑑𝑖𝑜 ∆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s-ES" sz="1050" i="0">
                  <a:latin typeface="Cambria Math" panose="02040503050406030204" pitchFamily="18" charset="0"/>
                </a:rPr>
                <a:t>=0</a:t>
              </a:r>
              <a:r>
                <a:rPr lang="es-ES" sz="1050" b="0" i="0">
                  <a:latin typeface="Cambria Math" panose="02040503050406030204" pitchFamily="18" charset="0"/>
                </a:rPr>
                <a:t>.123901/(</a:t>
              </a:r>
              <a:r>
                <a:rPr lang="es-ES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lang="es-ES" sz="1050" b="0" i="0">
                  <a:latin typeface="Cambria Math" panose="02040503050406030204" pitchFamily="18" charset="0"/>
                </a:rPr>
                <a:t>−1)</a:t>
              </a:r>
              <a:endParaRPr lang="es-ES" sz="1050" b="0" i="1">
                <a:latin typeface="Cambria Math" panose="02040503050406030204" pitchFamily="18" charset="0"/>
              </a:endParaRPr>
            </a:p>
            <a:p>
              <a:pPr/>
              <a:r>
                <a:rPr lang="es-ES" sz="1050" b="0"/>
                <a:t>                            =</a:t>
              </a:r>
              <a:r>
                <a:rPr lang="es-ES" sz="1050" b="0" i="0">
                  <a:latin typeface="Cambria Math" panose="02040503050406030204" pitchFamily="18" charset="0"/>
                </a:rPr>
                <a:t> 0.030975</a:t>
              </a:r>
              <a:endParaRPr lang="es-ES" sz="1050"/>
            </a:p>
          </xdr:txBody>
        </xdr:sp>
      </mc:Fallback>
    </mc:AlternateContent>
    <xdr:clientData/>
  </xdr:oneCellAnchor>
  <xdr:oneCellAnchor>
    <xdr:from>
      <xdr:col>3</xdr:col>
      <xdr:colOff>786845</xdr:colOff>
      <xdr:row>55</xdr:row>
      <xdr:rowOff>8282</xdr:rowOff>
    </xdr:from>
    <xdr:ext cx="224824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uadroTexto 21"/>
            <xdr:cNvSpPr txBox="1"/>
          </xdr:nvSpPr>
          <xdr:spPr>
            <a:xfrm>
              <a:off x="3578084" y="11554239"/>
              <a:ext cx="224824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𝑃𝑟𝑜𝑛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𝑠𝑡𝑖𝑐𝑜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𝑢</m:t>
                    </m:r>
                    <m:d>
                      <m:d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𝑟𝑜𝑚𝑒𝑑𝑖𝑜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∆</m:t>
                        </m:r>
                        <m:r>
                          <a:rPr lang="es-ES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e>
                    </m:d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22" name="CuadroTexto 21"/>
            <xdr:cNvSpPr txBox="1"/>
          </xdr:nvSpPr>
          <xdr:spPr>
            <a:xfrm>
              <a:off x="3578084" y="11554239"/>
              <a:ext cx="224824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𝑃𝑟𝑜𝑛ó𝑠𝑡𝑖𝑐𝑜</a:t>
              </a:r>
              <a:r>
                <a:rPr lang="es-ES" sz="1100" i="0">
                  <a:latin typeface="Cambria Math" panose="02040503050406030204" pitchFamily="18" charset="0"/>
                </a:rPr>
                <a:t>=𝑋</a:t>
              </a:r>
              <a:r>
                <a:rPr lang="es-ES" sz="1100" b="0" i="0">
                  <a:latin typeface="Cambria Math" panose="02040503050406030204" pitchFamily="18" charset="0"/>
                </a:rPr>
                <a:t>𝑢</a:t>
              </a:r>
              <a:r>
                <a:rPr lang="es-ES" sz="1100" i="0">
                  <a:latin typeface="Cambria Math" panose="02040503050406030204" pitchFamily="18" charset="0"/>
                </a:rPr>
                <a:t>(1+𝑃</a:t>
              </a:r>
              <a:r>
                <a:rPr lang="es-ES" sz="1100" b="0" i="0">
                  <a:latin typeface="Cambria Math" panose="02040503050406030204" pitchFamily="18" charset="0"/>
                </a:rPr>
                <a:t>𝑟𝑜𝑚𝑒𝑑𝑖𝑜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∆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781876</xdr:colOff>
      <xdr:row>57</xdr:row>
      <xdr:rowOff>144115</xdr:rowOff>
    </xdr:from>
    <xdr:ext cx="2210733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uadroTexto 22"/>
            <xdr:cNvSpPr txBox="1"/>
          </xdr:nvSpPr>
          <xdr:spPr>
            <a:xfrm>
              <a:off x="3573115" y="12071072"/>
              <a:ext cx="2210733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50" b="0" i="1">
                        <a:latin typeface="Cambria Math" panose="02040503050406030204" pitchFamily="18" charset="0"/>
                      </a:rPr>
                      <m:t>𝑃𝑟𝑜𝑛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𝑠𝑡𝑖𝑐𝑜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14,520</m:t>
                    </m:r>
                    <m:d>
                      <m:dPr>
                        <m:ctrlPr>
                          <a:rPr lang="es-ES" sz="105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050" i="0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0.030975</m:t>
                        </m:r>
                      </m:e>
                    </m:d>
                  </m:oMath>
                </m:oMathPara>
              </a14:m>
              <a:endParaRPr lang="es-ES" sz="1050" b="0"/>
            </a:p>
            <a:p>
              <a:r>
                <a:rPr lang="es-ES" sz="1050"/>
                <a:t>                         = $14,970</a:t>
              </a:r>
            </a:p>
          </xdr:txBody>
        </xdr:sp>
      </mc:Choice>
      <mc:Fallback xmlns="">
        <xdr:sp macro="" textlink="">
          <xdr:nvSpPr>
            <xdr:cNvPr id="23" name="CuadroTexto 22"/>
            <xdr:cNvSpPr txBox="1"/>
          </xdr:nvSpPr>
          <xdr:spPr>
            <a:xfrm>
              <a:off x="3573115" y="12071072"/>
              <a:ext cx="2210733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50" b="0" i="0">
                  <a:latin typeface="Cambria Math" panose="02040503050406030204" pitchFamily="18" charset="0"/>
                </a:rPr>
                <a:t>𝑃𝑟𝑜𝑛ó𝑠𝑡𝑖𝑐𝑜</a:t>
              </a:r>
              <a:r>
                <a:rPr lang="es-ES" sz="1050" i="0">
                  <a:latin typeface="Cambria Math" panose="02040503050406030204" pitchFamily="18" charset="0"/>
                </a:rPr>
                <a:t>=</a:t>
              </a:r>
              <a:r>
                <a:rPr lang="es-ES" sz="1050" b="0" i="0">
                  <a:latin typeface="Cambria Math" panose="02040503050406030204" pitchFamily="18" charset="0"/>
                </a:rPr>
                <a:t>14,520</a:t>
              </a:r>
              <a:r>
                <a:rPr lang="es-ES" sz="1050" i="0">
                  <a:latin typeface="Cambria Math" panose="02040503050406030204" pitchFamily="18" charset="0"/>
                </a:rPr>
                <a:t>(1+</a:t>
              </a:r>
              <a:r>
                <a:rPr lang="es-ES" sz="1050" b="0" i="0">
                  <a:latin typeface="Cambria Math" panose="02040503050406030204" pitchFamily="18" charset="0"/>
                </a:rPr>
                <a:t>0.030975)</a:t>
              </a:r>
              <a:endParaRPr lang="es-ES" sz="1050" b="0"/>
            </a:p>
            <a:p>
              <a:pPr/>
              <a:r>
                <a:rPr lang="es-ES" sz="1050"/>
                <a:t>                         = $14,970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65431</xdr:colOff>
      <xdr:row>4</xdr:row>
      <xdr:rowOff>238126</xdr:rowOff>
    </xdr:from>
    <xdr:to>
      <xdr:col>0</xdr:col>
      <xdr:colOff>134785</xdr:colOff>
      <xdr:row>4</xdr:row>
      <xdr:rowOff>343050</xdr:rowOff>
    </xdr:to>
    <xdr:sp macro="" textlink="">
      <xdr:nvSpPr>
        <xdr:cNvPr id="2" name="Cheurón 1"/>
        <xdr:cNvSpPr/>
      </xdr:nvSpPr>
      <xdr:spPr>
        <a:xfrm>
          <a:off x="65431" y="1273452"/>
          <a:ext cx="69354" cy="104924"/>
        </a:xfrm>
        <a:prstGeom prst="chevron">
          <a:avLst/>
        </a:prstGeom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68035</xdr:colOff>
      <xdr:row>5</xdr:row>
      <xdr:rowOff>47499</xdr:rowOff>
    </xdr:from>
    <xdr:to>
      <xdr:col>0</xdr:col>
      <xdr:colOff>137389</xdr:colOff>
      <xdr:row>5</xdr:row>
      <xdr:rowOff>152423</xdr:rowOff>
    </xdr:to>
    <xdr:sp macro="" textlink="">
      <xdr:nvSpPr>
        <xdr:cNvPr id="3" name="Cheurón 2"/>
        <xdr:cNvSpPr/>
      </xdr:nvSpPr>
      <xdr:spPr>
        <a:xfrm>
          <a:off x="68035" y="1428624"/>
          <a:ext cx="69354" cy="104924"/>
        </a:xfrm>
        <a:prstGeom prst="chevron">
          <a:avLst/>
        </a:prstGeom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76201</xdr:colOff>
      <xdr:row>0</xdr:row>
      <xdr:rowOff>38101</xdr:rowOff>
    </xdr:from>
    <xdr:to>
      <xdr:col>3</xdr:col>
      <xdr:colOff>342901</xdr:colOff>
      <xdr:row>0</xdr:row>
      <xdr:rowOff>304801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6" y="38101"/>
          <a:ext cx="266700" cy="266700"/>
        </a:xfrm>
        <a:prstGeom prst="rect">
          <a:avLst/>
        </a:prstGeom>
      </xdr:spPr>
    </xdr:pic>
    <xdr:clientData/>
  </xdr:twoCellAnchor>
  <xdr:twoCellAnchor>
    <xdr:from>
      <xdr:col>6</xdr:col>
      <xdr:colOff>478735</xdr:colOff>
      <xdr:row>15</xdr:row>
      <xdr:rowOff>30232</xdr:rowOff>
    </xdr:from>
    <xdr:to>
      <xdr:col>12</xdr:col>
      <xdr:colOff>478735</xdr:colOff>
      <xdr:row>31</xdr:row>
      <xdr:rowOff>153644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56735</xdr:colOff>
      <xdr:row>35</xdr:row>
      <xdr:rowOff>36857</xdr:rowOff>
    </xdr:from>
    <xdr:ext cx="1360885" cy="4735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56735" y="7247282"/>
              <a:ext cx="1360885" cy="4735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𝑇𝐶𝑃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["/>
                        <m:endChr m:val="]"/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  <m:t>𝑈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es-ES" sz="1100" i="0"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  <m:sup>
                            <m:f>
                              <m:fPr>
                                <m:ctrlPr>
                                  <a:rPr lang="es-ES" sz="110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ES" sz="1100" i="0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s-ES" sz="110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  <m:r>
                                  <a:rPr lang="es-ES" sz="1100" i="0">
                                    <a:latin typeface="Cambria Math" panose="02040503050406030204" pitchFamily="18" charset="0"/>
                                  </a:rPr>
                                  <m:t>−1</m:t>
                                </m:r>
                              </m:den>
                            </m:f>
                          </m:sup>
                        </m:sSup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−1</m:t>
                        </m:r>
                      </m:e>
                    </m:d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56735" y="7247282"/>
              <a:ext cx="1360885" cy="4735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𝑇𝐶𝑃=[(𝑥_𝑈/𝑥_0 )^(1/(𝑛−1))−1]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0</xdr:col>
      <xdr:colOff>70019</xdr:colOff>
      <xdr:row>10</xdr:row>
      <xdr:rowOff>136280</xdr:rowOff>
    </xdr:from>
    <xdr:ext cx="70262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70019" y="2279405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𝑏𝑥</m:t>
                    </m:r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70019" y="2279405"/>
              <a:ext cx="7026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𝑦=𝑎+𝑏𝑥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698222</xdr:colOff>
      <xdr:row>10</xdr:row>
      <xdr:rowOff>49311</xdr:rowOff>
    </xdr:from>
    <xdr:ext cx="1318502" cy="354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1660247" y="2192436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𝑥𝑦</m:t>
                        </m:r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⋅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sSup>
                          <m:sSup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grow m:val="on"/>
                                    <m:subHide m:val="on"/>
                                    <m:supHide m:val="on"/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nary>
                              </m:e>
                            </m:d>
                          </m:e>
                          <m:sup>
                            <m:r>
                              <a:rPr lang="es-E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1660247" y="2192436"/>
              <a:ext cx="1318502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𝑏=(𝑁𝛴𝑥𝑦−∑128▒𝑥⋅∑128▒𝑦)/(𝑁𝛴𝑥^2−(∑128▒𝑥)^2 )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347804</xdr:colOff>
      <xdr:row>10</xdr:row>
      <xdr:rowOff>50267</xdr:rowOff>
    </xdr:from>
    <xdr:ext cx="911724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4272104" y="2193392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nary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𝛴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𝑥</m:t>
                        </m:r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4272104" y="2193392"/>
              <a:ext cx="911724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𝑎=(∑128▒𝑦−𝑏𝛴𝑥)/𝑁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2</xdr:col>
      <xdr:colOff>992256</xdr:colOff>
      <xdr:row>35</xdr:row>
      <xdr:rowOff>188841</xdr:rowOff>
    </xdr:from>
    <xdr:ext cx="16778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2754381" y="7399266"/>
              <a:ext cx="16778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ⅇ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𝑛𝑑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ⅇ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𝑐𝑖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𝑢</m:t>
                    </m:r>
                    <m:d>
                      <m:d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𝑇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𝐶𝑃</m:t>
                        </m:r>
                      </m:e>
                    </m:d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2754381" y="7399266"/>
              <a:ext cx="16778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𝑇ⅇ𝑛𝑑ⅇ𝑛</a:t>
              </a:r>
              <a:r>
                <a:rPr lang="es-ES" sz="1100" b="0" i="0">
                  <a:latin typeface="Cambria Math" panose="02040503050406030204" pitchFamily="18" charset="0"/>
                </a:rPr>
                <a:t>𝑐𝑖</a:t>
              </a:r>
              <a:r>
                <a:rPr lang="es-ES" sz="1100" i="0">
                  <a:latin typeface="Cambria Math" panose="02040503050406030204" pitchFamily="18" charset="0"/>
                </a:rPr>
                <a:t>𝑎=𝑋</a:t>
              </a:r>
              <a:r>
                <a:rPr lang="es-ES" sz="1100" b="0" i="0">
                  <a:latin typeface="Cambria Math" panose="02040503050406030204" pitchFamily="18" charset="0"/>
                </a:rPr>
                <a:t>𝑢</a:t>
              </a:r>
              <a:r>
                <a:rPr lang="es-ES" sz="1100" i="0">
                  <a:latin typeface="Cambria Math" panose="02040503050406030204" pitchFamily="18" charset="0"/>
                </a:rPr>
                <a:t>(1+𝑇</a:t>
              </a:r>
              <a:r>
                <a:rPr lang="es-ES" sz="1100" b="0" i="0">
                  <a:latin typeface="Cambria Math" panose="02040503050406030204" pitchFamily="18" charset="0"/>
                </a:rPr>
                <a:t>𝐶𝑃)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0</xdr:col>
      <xdr:colOff>65015</xdr:colOff>
      <xdr:row>38</xdr:row>
      <xdr:rowOff>61291</xdr:rowOff>
    </xdr:from>
    <xdr:ext cx="1383584" cy="3773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65015" y="7830378"/>
              <a:ext cx="1383584" cy="3773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50" i="1">
                        <a:latin typeface="Cambria Math" panose="02040503050406030204" pitchFamily="18" charset="0"/>
                      </a:rPr>
                      <m:t>𝑇𝐶𝑃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["/>
                        <m:endChr m:val="]"/>
                        <m:ctrlPr>
                          <a:rPr lang="es-ES" sz="105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s-ES" sz="105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05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05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∎</m:t>
                                    </m:r>
                                  </m:num>
                                  <m:den>
                                    <m:r>
                                      <a:rPr lang="es-E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∎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f>
                              <m:fPr>
                                <m:ctrlPr>
                                  <a:rPr lang="es-ES" sz="105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ES" sz="1050" i="0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s-E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∎</m:t>
                                </m:r>
                                <m:r>
                                  <a:rPr lang="es-ES" sz="1050" i="0">
                                    <a:latin typeface="Cambria Math" panose="02040503050406030204" pitchFamily="18" charset="0"/>
                                  </a:rPr>
                                  <m:t>−1</m:t>
                                </m:r>
                              </m:den>
                            </m:f>
                          </m:sup>
                        </m:sSup>
                        <m:r>
                          <a:rPr lang="es-ES" sz="1050" i="0">
                            <a:latin typeface="Cambria Math" panose="02040503050406030204" pitchFamily="18" charset="0"/>
                          </a:rPr>
                          <m:t>−1</m:t>
                        </m:r>
                      </m:e>
                    </m:d>
                    <m:r>
                      <a:rPr lang="es-ES" sz="105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ES" sz="105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65015" y="7830378"/>
              <a:ext cx="1383584" cy="3773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50" i="0">
                  <a:latin typeface="Cambria Math" panose="02040503050406030204" pitchFamily="18" charset="0"/>
                </a:rPr>
                <a:t>𝑇𝐶𝑃=[(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)^(</a:t>
              </a:r>
              <a:r>
                <a:rPr lang="es-ES" sz="1050" i="0">
                  <a:latin typeface="Cambria Math" panose="02040503050406030204" pitchFamily="18" charset="0"/>
                </a:rPr>
                <a:t>1/(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50" i="0">
                  <a:latin typeface="Cambria Math" panose="02040503050406030204" pitchFamily="18" charset="0"/>
                </a:rPr>
                <a:t>−1))−1]</a:t>
              </a:r>
              <a:r>
                <a:rPr lang="es-E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ES" sz="1050"/>
            </a:p>
          </xdr:txBody>
        </xdr:sp>
      </mc:Fallback>
    </mc:AlternateContent>
    <xdr:clientData/>
  </xdr:oneCellAnchor>
  <xdr:oneCellAnchor>
    <xdr:from>
      <xdr:col>2</xdr:col>
      <xdr:colOff>942144</xdr:colOff>
      <xdr:row>38</xdr:row>
      <xdr:rowOff>123823</xdr:rowOff>
    </xdr:from>
    <xdr:ext cx="147886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/>
            <xdr:cNvSpPr txBox="1"/>
          </xdr:nvSpPr>
          <xdr:spPr>
            <a:xfrm>
              <a:off x="2706340" y="7892910"/>
              <a:ext cx="147886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5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ⅇ</m:t>
                    </m:r>
                    <m:r>
                      <a:rPr lang="es-ES" sz="1050" i="1">
                        <a:latin typeface="Cambria Math" panose="02040503050406030204" pitchFamily="18" charset="0"/>
                      </a:rPr>
                      <m:t>𝑛𝑑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ⅇ</m:t>
                    </m:r>
                    <m:r>
                      <a:rPr lang="es-ES" sz="105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𝑐𝑖</m:t>
                    </m:r>
                    <m:r>
                      <a:rPr lang="es-ES" sz="105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∎ </m:t>
                    </m:r>
                    <m:d>
                      <m:dPr>
                        <m:ctrlPr>
                          <a:rPr lang="es-ES" sz="105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s-ES" sz="1050" i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</m:e>
                    </m:d>
                  </m:oMath>
                </m:oMathPara>
              </a14:m>
              <a:endParaRPr lang="es-ES" sz="1050" b="0"/>
            </a:p>
            <a:p>
              <a:r>
                <a:rPr lang="es-ES" sz="1050" baseline="0"/>
                <a:t>                         </a:t>
              </a:r>
              <a:r>
                <a:rPr lang="es-ES" sz="1050"/>
                <a:t>= $</a:t>
              </a:r>
            </a:p>
          </xdr:txBody>
        </xdr:sp>
      </mc:Choice>
      <mc:Fallback xmlns="">
        <xdr:sp macro="" textlink="">
          <xdr:nvSpPr>
            <xdr:cNvPr id="12" name="CuadroTexto 11"/>
            <xdr:cNvSpPr txBox="1"/>
          </xdr:nvSpPr>
          <xdr:spPr>
            <a:xfrm>
              <a:off x="2706340" y="7892910"/>
              <a:ext cx="147886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50" i="0">
                  <a:latin typeface="Cambria Math" panose="02040503050406030204" pitchFamily="18" charset="0"/>
                </a:rPr>
                <a:t>𝑇ⅇ𝑛𝑑ⅇ𝑛</a:t>
              </a:r>
              <a:r>
                <a:rPr lang="es-ES" sz="1050" b="0" i="0">
                  <a:latin typeface="Cambria Math" panose="02040503050406030204" pitchFamily="18" charset="0"/>
                </a:rPr>
                <a:t>𝑐𝑖</a:t>
              </a:r>
              <a:r>
                <a:rPr lang="es-ES" sz="1050" i="0">
                  <a:latin typeface="Cambria Math" panose="02040503050406030204" pitchFamily="18" charset="0"/>
                </a:rPr>
                <a:t>𝑎=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∎ </a:t>
              </a:r>
              <a:r>
                <a:rPr lang="es-ES" sz="1050" i="0">
                  <a:latin typeface="Cambria Math" panose="02040503050406030204" pitchFamily="18" charset="0"/>
                </a:rPr>
                <a:t>(</a:t>
              </a:r>
              <a:r>
                <a:rPr lang="es-ES" sz="1050" b="0" i="0">
                  <a:latin typeface="Cambria Math" panose="02040503050406030204" pitchFamily="18" charset="0"/>
                </a:rPr>
                <a:t>1</a:t>
              </a:r>
              <a:r>
                <a:rPr lang="es-ES" sz="1050" i="0">
                  <a:latin typeface="Cambria Math" panose="02040503050406030204" pitchFamily="18" charset="0"/>
                </a:rPr>
                <a:t>+</a:t>
              </a:r>
              <a:r>
                <a:rPr lang="es-ES" sz="1050" b="0" i="0">
                  <a:latin typeface="Cambria Math" panose="02040503050406030204" pitchFamily="18" charset="0"/>
                </a:rPr>
                <a:t>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s-ES" sz="1050" b="0"/>
            </a:p>
            <a:p>
              <a:r>
                <a:rPr lang="es-ES" sz="1050" baseline="0"/>
                <a:t>                         </a:t>
              </a:r>
              <a:r>
                <a:rPr lang="es-ES" sz="1050"/>
                <a:t>= $</a:t>
              </a:r>
            </a:p>
          </xdr:txBody>
        </xdr:sp>
      </mc:Fallback>
    </mc:AlternateContent>
    <xdr:clientData/>
  </xdr:oneCellAnchor>
  <xdr:oneCellAnchor>
    <xdr:from>
      <xdr:col>0</xdr:col>
      <xdr:colOff>49697</xdr:colOff>
      <xdr:row>12</xdr:row>
      <xdr:rowOff>177373</xdr:rowOff>
    </xdr:from>
    <xdr:ext cx="933845" cy="3006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/>
            <xdr:cNvSpPr txBox="1"/>
          </xdr:nvSpPr>
          <xdr:spPr>
            <a:xfrm>
              <a:off x="49697" y="2761547"/>
              <a:ext cx="933845" cy="3006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𝑦</m:t>
                    </m:r>
                    <m:r>
                      <a:rPr lang="es-ES" sz="10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∎</m:t>
                    </m:r>
                    <m:r>
                      <a:rPr lang="es-ES" sz="10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E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</m:e>
                    </m:d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s-ES" sz="1000" b="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es-ES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     =  </a:t>
              </a:r>
            </a:p>
          </xdr:txBody>
        </xdr:sp>
      </mc:Choice>
      <mc:Fallback xmlns="">
        <xdr:sp macro="" textlink="">
          <xdr:nvSpPr>
            <xdr:cNvPr id="13" name="CuadroTexto 12"/>
            <xdr:cNvSpPr txBox="1"/>
          </xdr:nvSpPr>
          <xdr:spPr>
            <a:xfrm>
              <a:off x="49697" y="2761547"/>
              <a:ext cx="933845" cy="3006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𝑦=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+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𝑥 )  </a:t>
              </a:r>
              <a:endParaRPr lang="es-ES" sz="1000" b="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es-ES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     =  </a:t>
              </a:r>
            </a:p>
          </xdr:txBody>
        </xdr:sp>
      </mc:Fallback>
    </mc:AlternateContent>
    <xdr:clientData/>
  </xdr:oneCellAnchor>
  <xdr:oneCellAnchor>
    <xdr:from>
      <xdr:col>1</xdr:col>
      <xdr:colOff>705550</xdr:colOff>
      <xdr:row>12</xdr:row>
      <xdr:rowOff>179604</xdr:rowOff>
    </xdr:from>
    <xdr:ext cx="1449499" cy="3259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/>
            <xdr:cNvSpPr txBox="1"/>
          </xdr:nvSpPr>
          <xdr:spPr>
            <a:xfrm>
              <a:off x="1666333" y="2763778"/>
              <a:ext cx="1449499" cy="3259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ES" sz="10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  <m:r>
                          <a:rPr lang="es-ES" sz="1000" b="0" i="0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  <m:r>
                          <a:rPr lang="es-ES" sz="1000" b="0" i="0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a:rPr lang="es-ES" sz="1000" i="0">
                            <a:latin typeface="Cambria Math" panose="02040503050406030204" pitchFamily="18" charset="0"/>
                          </a:rPr>
                          <m:t>−</m:t>
                        </m:r>
                        <m:d>
                          <m:dPr>
                            <m:ctrlPr>
                              <a:rPr lang="es-ES" sz="10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∎</m:t>
                            </m:r>
                            <m:r>
                              <a:rPr lang="es-ES" sz="10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∎</m:t>
                            </m:r>
                          </m:e>
                        </m:d>
                      </m:num>
                      <m:den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a:rPr lang="es-ES" sz="1000" i="0">
                            <a:latin typeface="Cambria Math" panose="02040503050406030204" pitchFamily="18" charset="0"/>
                          </a:rPr>
                          <m:t>−</m:t>
                        </m:r>
                        <m:sSup>
                          <m:sSupPr>
                            <m:ctrlPr>
                              <a:rPr lang="es-ES" sz="10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∎</m:t>
                            </m:r>
                          </m:e>
                          <m:sup>
                            <m:r>
                              <a:rPr lang="es-ES" sz="10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  <m:r>
                      <a:rPr lang="es-ES" sz="10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4" name="CuadroTexto 13"/>
            <xdr:cNvSpPr txBox="1"/>
          </xdr:nvSpPr>
          <xdr:spPr>
            <a:xfrm>
              <a:off x="1666333" y="2763778"/>
              <a:ext cx="1449499" cy="3259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00" i="0">
                  <a:latin typeface="Cambria Math" panose="02040503050406030204" pitchFamily="18" charset="0"/>
                </a:rPr>
                <a:t>𝑏=(</a:t>
              </a:r>
              <a:r>
                <a:rPr lang="es-ES" sz="1000" b="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b="0" i="0">
                  <a:latin typeface="Cambria Math" panose="02040503050406030204" pitchFamily="18" charset="0"/>
                </a:rPr>
                <a:t>∗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b="0" i="0">
                  <a:latin typeface="Cambria Math" panose="02040503050406030204" pitchFamily="18" charset="0"/>
                </a:rPr>
                <a:t>)</a:t>
              </a:r>
              <a:r>
                <a:rPr lang="es-ES" sz="1000" i="0">
                  <a:latin typeface="Cambria Math" panose="02040503050406030204" pitchFamily="18" charset="0"/>
                </a:rPr>
                <a:t>−</a:t>
              </a:r>
              <a:r>
                <a:rPr lang="es-ES" sz="1000" b="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b="0" i="0">
                  <a:latin typeface="Cambria Math" panose="02040503050406030204" pitchFamily="18" charset="0"/>
                </a:rPr>
                <a:t>∗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))/(</a:t>
              </a:r>
              <a:r>
                <a:rPr lang="es-ES" sz="1000" b="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b="0" i="0">
                  <a:latin typeface="Cambria Math" panose="02040503050406030204" pitchFamily="18" charset="0"/>
                </a:rPr>
                <a:t>∗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b="0" i="0">
                  <a:latin typeface="Cambria Math" panose="02040503050406030204" pitchFamily="18" charset="0"/>
                </a:rPr>
                <a:t>)</a:t>
              </a:r>
              <a:r>
                <a:rPr lang="es-ES" sz="1000" i="0">
                  <a:latin typeface="Cambria Math" panose="02040503050406030204" pitchFamily="18" charset="0"/>
                </a:rPr>
                <a:t>−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000" i="0">
                  <a:latin typeface="Cambria Math" panose="02040503050406030204" pitchFamily="18" charset="0"/>
                </a:rPr>
                <a:t>2 )</a:t>
              </a:r>
              <a:r>
                <a:rPr lang="es-ES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4</xdr:col>
      <xdr:colOff>332522</xdr:colOff>
      <xdr:row>12</xdr:row>
      <xdr:rowOff>80211</xdr:rowOff>
    </xdr:from>
    <xdr:ext cx="1082669" cy="4424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/>
            <xdr:cNvSpPr txBox="1"/>
          </xdr:nvSpPr>
          <xdr:spPr>
            <a:xfrm>
              <a:off x="4258479" y="2664385"/>
              <a:ext cx="1082669" cy="442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10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  <m:r>
                          <a:rPr lang="es-ES" sz="10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</m:den>
                    </m:f>
                  </m:oMath>
                </m:oMathPara>
              </a14:m>
              <a:endParaRPr lang="es-ES" sz="1000" b="0" i="1">
                <a:latin typeface="Cambria" panose="02040503050406030204" pitchFamily="18" charset="0"/>
                <a:ea typeface="Cambria" panose="02040503050406030204" pitchFamily="18" charset="0"/>
              </a:endParaRPr>
            </a:p>
            <a:p>
              <a14:m>
                <m:oMath xmlns:m="http://schemas.openxmlformats.org/officeDocument/2006/math">
                  <m:r>
                    <a:rPr lang="es-ES" sz="10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    </m:t>
                  </m:r>
                  <m:r>
                    <a:rPr lang="es-ES" sz="100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</m:oMath>
              </a14:m>
              <a:r>
                <a:rPr lang="es-ES" sz="1000">
                  <a:latin typeface="Cambria" panose="02040503050406030204" pitchFamily="18" charset="0"/>
                  <a:ea typeface="Cambria" panose="02040503050406030204" pitchFamily="18" charset="0"/>
                </a:rPr>
                <a:t>$</a:t>
              </a:r>
            </a:p>
          </xdr:txBody>
        </xdr:sp>
      </mc:Choice>
      <mc:Fallback xmlns="">
        <xdr:sp macro="" textlink="">
          <xdr:nvSpPr>
            <xdr:cNvPr id="15" name="CuadroTexto 14"/>
            <xdr:cNvSpPr txBox="1"/>
          </xdr:nvSpPr>
          <xdr:spPr>
            <a:xfrm>
              <a:off x="4258479" y="2664385"/>
              <a:ext cx="1082669" cy="442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00" i="0">
                  <a:latin typeface="Cambria Math" panose="02040503050406030204" pitchFamily="18" charset="0"/>
                </a:rPr>
                <a:t>𝑎=(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i="0">
                  <a:latin typeface="Cambria Math" panose="02040503050406030204" pitchFamily="18" charset="0"/>
                </a:rPr>
                <a:t>−</a:t>
              </a:r>
              <a:r>
                <a:rPr lang="es-ES" sz="1000" b="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00" b="0" i="0">
                  <a:latin typeface="Cambria Math" panose="02040503050406030204" pitchFamily="18" charset="0"/>
                </a:rPr>
                <a:t>∗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</a:t>
              </a:r>
              <a:r>
                <a:rPr lang="es-ES" sz="1000" b="0" i="0">
                  <a:latin typeface="Cambria Math" panose="02040503050406030204" pitchFamily="18" charset="0"/>
                </a:rPr>
                <a:t>))/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endParaRPr lang="es-ES" sz="1000" b="0" i="1">
                <a:latin typeface="Cambria" panose="02040503050406030204" pitchFamily="18" charset="0"/>
                <a:ea typeface="Cambria" panose="02040503050406030204" pitchFamily="18" charset="0"/>
              </a:endParaRPr>
            </a:p>
            <a:p>
              <a:pPr/>
              <a:r>
                <a:rPr lang="es-E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  </a:t>
              </a:r>
              <a:r>
                <a:rPr lang="es-ES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es-ES" sz="1000">
                  <a:latin typeface="Cambria" panose="02040503050406030204" pitchFamily="18" charset="0"/>
                  <a:ea typeface="Cambria" panose="02040503050406030204" pitchFamily="18" charset="0"/>
                </a:rPr>
                <a:t>$</a:t>
              </a:r>
            </a:p>
          </xdr:txBody>
        </xdr:sp>
      </mc:Fallback>
    </mc:AlternateContent>
    <xdr:clientData/>
  </xdr:oneCellAnchor>
  <xdr:oneCellAnchor>
    <xdr:from>
      <xdr:col>0</xdr:col>
      <xdr:colOff>49696</xdr:colOff>
      <xdr:row>55</xdr:row>
      <xdr:rowOff>132522</xdr:rowOff>
    </xdr:from>
    <xdr:ext cx="1530162" cy="3169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/>
            <xdr:cNvSpPr txBox="1"/>
          </xdr:nvSpPr>
          <xdr:spPr>
            <a:xfrm>
              <a:off x="49696" y="11267247"/>
              <a:ext cx="1530162" cy="316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s-ES" sz="1100" b="0" i="0">
                        <a:latin typeface="Cambria Math" panose="02040503050406030204" pitchFamily="18" charset="0"/>
                      </a:rPr>
                      <m:t>Incremento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 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𝑋𝑢</m:t>
                        </m:r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𝑋𝑜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𝑋𝑜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6" name="CuadroTexto 15"/>
            <xdr:cNvSpPr txBox="1"/>
          </xdr:nvSpPr>
          <xdr:spPr>
            <a:xfrm>
              <a:off x="49696" y="11267247"/>
              <a:ext cx="1530162" cy="316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Incremento 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 </a:t>
              </a:r>
              <a:r>
                <a:rPr lang="es-ES" sz="1100" i="0">
                  <a:latin typeface="Cambria Math" panose="02040503050406030204" pitchFamily="18" charset="0"/>
                </a:rPr>
                <a:t>=(</a:t>
              </a:r>
              <a:r>
                <a:rPr lang="es-ES" sz="1100" b="0" i="0">
                  <a:latin typeface="Cambria Math" panose="02040503050406030204" pitchFamily="18" charset="0"/>
                </a:rPr>
                <a:t>𝑋𝑢</a:t>
              </a:r>
              <a:r>
                <a:rPr lang="es-ES" sz="1100" i="0">
                  <a:latin typeface="Cambria Math" panose="02040503050406030204" pitchFamily="18" charset="0"/>
                </a:rPr>
                <a:t>−</a:t>
              </a:r>
              <a:r>
                <a:rPr lang="es-ES" sz="1100" b="0" i="0">
                  <a:latin typeface="Cambria Math" panose="02040503050406030204" pitchFamily="18" charset="0"/>
                </a:rPr>
                <a:t>𝑋𝑜)/𝑋𝑜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2</xdr:col>
      <xdr:colOff>165652</xdr:colOff>
      <xdr:row>55</xdr:row>
      <xdr:rowOff>91108</xdr:rowOff>
    </xdr:from>
    <xdr:ext cx="1298112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16"/>
            <xdr:cNvSpPr txBox="1"/>
          </xdr:nvSpPr>
          <xdr:spPr>
            <a:xfrm>
              <a:off x="1927777" y="11225833"/>
              <a:ext cx="1298112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𝑃𝑟𝑜𝑚𝑒𝑑𝑖𝑜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∆</m:t>
                    </m:r>
                    <m:r>
                      <a:rPr lang="es-ES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∆</m:t>
                            </m:r>
                          </m:e>
                        </m:nary>
                      </m:num>
                      <m:den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7" name="CuadroTexto 16"/>
            <xdr:cNvSpPr txBox="1"/>
          </xdr:nvSpPr>
          <xdr:spPr>
            <a:xfrm>
              <a:off x="1927777" y="11225833"/>
              <a:ext cx="1298112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𝑃𝑟𝑜𝑚𝑒𝑑𝑖𝑜 ∆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s-ES" sz="1100" i="0">
                  <a:latin typeface="Cambria Math" panose="02040503050406030204" pitchFamily="18" charset="0"/>
                </a:rPr>
                <a:t>=(∑128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▒∆)/(</a:t>
              </a:r>
              <a:r>
                <a:rPr lang="es-ES" sz="1100" i="0">
                  <a:latin typeface="Cambria Math" panose="02040503050406030204" pitchFamily="18" charset="0"/>
                </a:rPr>
                <a:t>𝑁</a:t>
              </a:r>
              <a:r>
                <a:rPr lang="es-ES" sz="1100" b="0" i="0">
                  <a:latin typeface="Cambria Math" panose="02040503050406030204" pitchFamily="18" charset="0"/>
                </a:rPr>
                <a:t>−1)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0</xdr:col>
      <xdr:colOff>44726</xdr:colOff>
      <xdr:row>58</xdr:row>
      <xdr:rowOff>44723</xdr:rowOff>
    </xdr:from>
    <xdr:ext cx="1117422" cy="4482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/>
            <xdr:cNvSpPr txBox="1"/>
          </xdr:nvSpPr>
          <xdr:spPr>
            <a:xfrm>
              <a:off x="44726" y="11731484"/>
              <a:ext cx="1117422" cy="4482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 </m:t>
                    </m:r>
                    <m:r>
                      <a:rPr lang="es-ES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𝑀𝑒𝑠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  <m:r>
                          <a:rPr lang="es-ES" sz="105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</m:num>
                      <m:den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</m:den>
                    </m:f>
                  </m:oMath>
                </m:oMathPara>
              </a14:m>
              <a:endParaRPr lang="es-ES" sz="1050" b="0" i="1">
                <a:latin typeface="Cambria Math" panose="02040503050406030204" pitchFamily="18" charset="0"/>
              </a:endParaRPr>
            </a:p>
            <a:p>
              <a:r>
                <a:rPr lang="es-ES" sz="1050" b="0"/>
                <a:t>                </a:t>
              </a:r>
              <a14:m>
                <m:oMath xmlns:m="http://schemas.openxmlformats.org/officeDocument/2006/math">
                  <m:r>
                    <a:rPr lang="es-ES" sz="1050" b="0" i="1">
                      <a:latin typeface="Cambria Math" panose="02040503050406030204" pitchFamily="18" charset="0"/>
                    </a:rPr>
                    <m:t>=</m:t>
                  </m:r>
                </m:oMath>
              </a14:m>
              <a:endParaRPr lang="es-ES" sz="1050"/>
            </a:p>
          </xdr:txBody>
        </xdr:sp>
      </mc:Choice>
      <mc:Fallback xmlns="">
        <xdr:sp macro="" textlink="">
          <xdr:nvSpPr>
            <xdr:cNvPr id="18" name="CuadroTexto 17"/>
            <xdr:cNvSpPr txBox="1"/>
          </xdr:nvSpPr>
          <xdr:spPr>
            <a:xfrm>
              <a:off x="44726" y="11731484"/>
              <a:ext cx="1117422" cy="4482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 𝑀𝑒𝑠</a:t>
              </a:r>
              <a:r>
                <a:rPr lang="es-ES" sz="1050" i="0">
                  <a:latin typeface="Cambria Math" panose="02040503050406030204" pitchFamily="18" charset="0"/>
                </a:rPr>
                <a:t>=(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50" i="0">
                  <a:latin typeface="Cambria Math" panose="02040503050406030204" pitchFamily="18" charset="0"/>
                </a:rPr>
                <a:t>−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endParaRPr lang="es-ES" sz="1050" b="0" i="1">
                <a:latin typeface="Cambria Math" panose="02040503050406030204" pitchFamily="18" charset="0"/>
              </a:endParaRPr>
            </a:p>
            <a:p>
              <a:r>
                <a:rPr lang="es-ES" sz="1050" b="0"/>
                <a:t>                </a:t>
              </a:r>
              <a:r>
                <a:rPr lang="es-ES" sz="1050" b="0" i="0">
                  <a:latin typeface="Cambria Math" panose="02040503050406030204" pitchFamily="18" charset="0"/>
                </a:rPr>
                <a:t>=</a:t>
              </a:r>
              <a:endParaRPr lang="es-ES" sz="1050"/>
            </a:p>
          </xdr:txBody>
        </xdr:sp>
      </mc:Fallback>
    </mc:AlternateContent>
    <xdr:clientData/>
  </xdr:oneCellAnchor>
  <xdr:oneCellAnchor>
    <xdr:from>
      <xdr:col>2</xdr:col>
      <xdr:colOff>77856</xdr:colOff>
      <xdr:row>58</xdr:row>
      <xdr:rowOff>69574</xdr:rowOff>
    </xdr:from>
    <xdr:ext cx="1395767" cy="4482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18"/>
            <xdr:cNvSpPr txBox="1"/>
          </xdr:nvSpPr>
          <xdr:spPr>
            <a:xfrm>
              <a:off x="1842052" y="11756335"/>
              <a:ext cx="1395767" cy="4482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50" b="0" i="1">
                        <a:latin typeface="Cambria Math" panose="02040503050406030204" pitchFamily="18" charset="0"/>
                      </a:rPr>
                      <m:t>𝑃𝑟𝑜𝑚𝑒𝑑𝑖𝑜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 ∆</m:t>
                    </m:r>
                    <m:r>
                      <a:rPr lang="es-ES" sz="105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</m:num>
                      <m:den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es-ES" sz="1050" b="0" i="1">
                <a:latin typeface="Cambria Math" panose="02040503050406030204" pitchFamily="18" charset="0"/>
              </a:endParaRPr>
            </a:p>
            <a:p>
              <a:r>
                <a:rPr lang="es-ES" sz="1050" b="0"/>
                <a:t>                            =</a:t>
              </a:r>
              <a14:m>
                <m:oMath xmlns:m="http://schemas.openxmlformats.org/officeDocument/2006/math">
                  <m:r>
                    <a:rPr lang="es-ES" sz="1050" b="0" i="0">
                      <a:latin typeface="Cambria Math" panose="02040503050406030204" pitchFamily="18" charset="0"/>
                    </a:rPr>
                    <m:t> </m:t>
                  </m:r>
                </m:oMath>
              </a14:m>
              <a:endParaRPr lang="es-ES" sz="1050"/>
            </a:p>
          </xdr:txBody>
        </xdr:sp>
      </mc:Choice>
      <mc:Fallback xmlns="">
        <xdr:sp macro="" textlink="">
          <xdr:nvSpPr>
            <xdr:cNvPr id="19" name="CuadroTexto 18"/>
            <xdr:cNvSpPr txBox="1"/>
          </xdr:nvSpPr>
          <xdr:spPr>
            <a:xfrm>
              <a:off x="1842052" y="11756335"/>
              <a:ext cx="1395767" cy="4482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50" b="0" i="0">
                  <a:latin typeface="Cambria Math" panose="02040503050406030204" pitchFamily="18" charset="0"/>
                </a:rPr>
                <a:t>𝑃𝑟𝑜𝑚𝑒𝑑𝑖𝑜 ∆</a:t>
              </a:r>
              <a:r>
                <a:rPr lang="es-ES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s-ES" sz="1050" i="0">
                  <a:latin typeface="Cambria Math" panose="02040503050406030204" pitchFamily="18" charset="0"/>
                </a:rPr>
                <a:t>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50" b="0" i="0">
                  <a:latin typeface="Cambria Math" panose="02040503050406030204" pitchFamily="18" charset="0"/>
                </a:rPr>
                <a:t>−1)</a:t>
              </a:r>
              <a:endParaRPr lang="es-ES" sz="1050" b="0" i="1">
                <a:latin typeface="Cambria Math" panose="02040503050406030204" pitchFamily="18" charset="0"/>
              </a:endParaRPr>
            </a:p>
            <a:p>
              <a:r>
                <a:rPr lang="es-ES" sz="1050" b="0"/>
                <a:t>                            =</a:t>
              </a:r>
              <a:r>
                <a:rPr lang="es-ES" sz="1050" b="0" i="0">
                  <a:latin typeface="Cambria Math" panose="02040503050406030204" pitchFamily="18" charset="0"/>
                </a:rPr>
                <a:t> </a:t>
              </a:r>
              <a:endParaRPr lang="es-ES" sz="1050"/>
            </a:p>
          </xdr:txBody>
        </xdr:sp>
      </mc:Fallback>
    </mc:AlternateContent>
    <xdr:clientData/>
  </xdr:oneCellAnchor>
  <xdr:oneCellAnchor>
    <xdr:from>
      <xdr:col>3</xdr:col>
      <xdr:colOff>786845</xdr:colOff>
      <xdr:row>56</xdr:row>
      <xdr:rowOff>8282</xdr:rowOff>
    </xdr:from>
    <xdr:ext cx="224824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19"/>
            <xdr:cNvSpPr txBox="1"/>
          </xdr:nvSpPr>
          <xdr:spPr>
            <a:xfrm>
              <a:off x="3577670" y="11333507"/>
              <a:ext cx="224824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𝑃𝑟𝑜𝑛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𝑠𝑡𝑖𝑐𝑜</m:t>
                    </m:r>
                    <m:r>
                      <a:rPr lang="es-ES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𝑢</m:t>
                    </m:r>
                    <m:d>
                      <m:d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i="0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s-ES" sz="110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𝑟𝑜𝑚𝑒𝑑𝑖𝑜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∆</m:t>
                        </m:r>
                        <m:r>
                          <a:rPr lang="es-ES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e>
                    </m:d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20" name="CuadroTexto 19"/>
            <xdr:cNvSpPr txBox="1"/>
          </xdr:nvSpPr>
          <xdr:spPr>
            <a:xfrm>
              <a:off x="3577670" y="11333507"/>
              <a:ext cx="224824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𝑃𝑟𝑜𝑛ó𝑠𝑡𝑖𝑐𝑜</a:t>
              </a:r>
              <a:r>
                <a:rPr lang="es-ES" sz="1100" i="0">
                  <a:latin typeface="Cambria Math" panose="02040503050406030204" pitchFamily="18" charset="0"/>
                </a:rPr>
                <a:t>=𝑋</a:t>
              </a:r>
              <a:r>
                <a:rPr lang="es-ES" sz="1100" b="0" i="0">
                  <a:latin typeface="Cambria Math" panose="02040503050406030204" pitchFamily="18" charset="0"/>
                </a:rPr>
                <a:t>𝑢</a:t>
              </a:r>
              <a:r>
                <a:rPr lang="es-ES" sz="1100" i="0">
                  <a:latin typeface="Cambria Math" panose="02040503050406030204" pitchFamily="18" charset="0"/>
                </a:rPr>
                <a:t>(1+𝑃</a:t>
              </a:r>
              <a:r>
                <a:rPr lang="es-ES" sz="1100" b="0" i="0">
                  <a:latin typeface="Cambria Math" panose="02040503050406030204" pitchFamily="18" charset="0"/>
                </a:rPr>
                <a:t>𝑟𝑜𝑚𝑒𝑑𝑖𝑜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 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781876</xdr:colOff>
      <xdr:row>58</xdr:row>
      <xdr:rowOff>144115</xdr:rowOff>
    </xdr:from>
    <xdr:ext cx="155420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20"/>
            <xdr:cNvSpPr txBox="1"/>
          </xdr:nvSpPr>
          <xdr:spPr>
            <a:xfrm>
              <a:off x="3573115" y="11830876"/>
              <a:ext cx="155420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50" b="0" i="1">
                        <a:latin typeface="Cambria Math" panose="02040503050406030204" pitchFamily="18" charset="0"/>
                      </a:rPr>
                      <m:t>𝑃𝑟𝑜𝑛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𝑠𝑡𝑖𝑐𝑜</m:t>
                    </m:r>
                    <m:r>
                      <a:rPr lang="es-ES" sz="105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∎</m:t>
                    </m:r>
                    <m:d>
                      <m:dPr>
                        <m:ctrlPr>
                          <a:rPr lang="es-ES" sz="105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050" i="0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∎</m:t>
                        </m:r>
                      </m:e>
                    </m:d>
                  </m:oMath>
                </m:oMathPara>
              </a14:m>
              <a:endParaRPr lang="es-ES" sz="1050" b="0"/>
            </a:p>
            <a:p>
              <a:r>
                <a:rPr lang="es-ES" sz="1050"/>
                <a:t>                         = $</a:t>
              </a:r>
            </a:p>
          </xdr:txBody>
        </xdr:sp>
      </mc:Choice>
      <mc:Fallback xmlns="">
        <xdr:sp macro="" textlink="">
          <xdr:nvSpPr>
            <xdr:cNvPr id="21" name="CuadroTexto 20"/>
            <xdr:cNvSpPr txBox="1"/>
          </xdr:nvSpPr>
          <xdr:spPr>
            <a:xfrm>
              <a:off x="3573115" y="11830876"/>
              <a:ext cx="155420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050" b="0" i="0">
                  <a:latin typeface="Cambria Math" panose="02040503050406030204" pitchFamily="18" charset="0"/>
                </a:rPr>
                <a:t>𝑃𝑟𝑜𝑛ó𝑠𝑡𝑖𝑐𝑜</a:t>
              </a:r>
              <a:r>
                <a:rPr lang="es-ES" sz="1050" i="0">
                  <a:latin typeface="Cambria Math" panose="02040503050406030204" pitchFamily="18" charset="0"/>
                </a:rPr>
                <a:t>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50" i="0">
                  <a:latin typeface="Cambria Math" panose="02040503050406030204" pitchFamily="18" charset="0"/>
                </a:rPr>
                <a:t>(1+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∎</a:t>
              </a:r>
              <a:r>
                <a:rPr lang="es-ES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s-ES" sz="1050" b="0"/>
            </a:p>
            <a:p>
              <a:r>
                <a:rPr lang="es-ES" sz="1050"/>
                <a:t>                         = $</a:t>
              </a:r>
            </a:p>
          </xdr:txBody>
        </xdr:sp>
      </mc:Fallback>
    </mc:AlternateContent>
    <xdr:clientData/>
  </xdr:oneCellAnchor>
</xdr:wsDr>
</file>

<file path=xl/tables/table1.xml><?xml version="1.0" encoding="utf-8"?>
<table xmlns="http://schemas.openxmlformats.org/spreadsheetml/2006/main" id="1" name="Tabla1" displayName="Tabla1" ref="A16:E22" totalsRowCount="1" headerRowDxfId="29" dataDxfId="27" totalsRowDxfId="25" headerRowBorderDxfId="28" tableBorderDxfId="26" totalsRowBorderDxfId="24">
  <autoFilter ref="A16:E21"/>
  <tableColumns count="5">
    <tableColumn id="1" name="PERÍODO" dataDxfId="23" totalsRowDxfId="22">
      <calculatedColumnFormula>H5</calculatedColumnFormula>
    </tableColumn>
    <tableColumn id="2" name="MESES (X)" totalsRowFunction="sum" dataDxfId="21" totalsRowDxfId="20"/>
    <tableColumn id="3" name="VENTAS (Y)" totalsRowFunction="sum" dataDxfId="19" totalsRowDxfId="18">
      <calculatedColumnFormula>I5</calculatedColumnFormula>
    </tableColumn>
    <tableColumn id="4" name="X^2" totalsRowFunction="sum" dataDxfId="17" totalsRowDxfId="16">
      <calculatedColumnFormula>B17^2</calculatedColumnFormula>
    </tableColumn>
    <tableColumn id="5" name="(X)(Y)" totalsRowFunction="sum" dataDxfId="15" dataCellStyle="Moneda">
      <calculatedColumnFormula>B17*C17</calculatedColumnFormula>
    </tableColumn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7:E23" totalsRowCount="1" headerRowDxfId="14" dataDxfId="12" totalsRowDxfId="10" headerRowBorderDxfId="13" tableBorderDxfId="11" totalsRowBorderDxfId="9">
  <autoFilter ref="A17:E22"/>
  <tableColumns count="5">
    <tableColumn id="1" name="PERÍODO" dataDxfId="8" totalsRowDxfId="7">
      <calculatedColumnFormula>H6</calculatedColumnFormula>
    </tableColumn>
    <tableColumn id="2" name="MESES (X)" totalsRowFunction="sum" dataDxfId="6" totalsRowDxfId="5"/>
    <tableColumn id="3" name="VENTAS (Y)" totalsRowFunction="sum" dataDxfId="4" totalsRowDxfId="3">
      <calculatedColumnFormula>I6</calculatedColumnFormula>
    </tableColumn>
    <tableColumn id="4" name="X^2" totalsRowFunction="sum" dataDxfId="2" totalsRowDxfId="1">
      <calculatedColumnFormula>B18^2</calculatedColumnFormula>
    </tableColumn>
    <tableColumn id="5" name="(X)(Y)" totalsRowFunction="sum" dataDxfId="0" dataCellStyle="Moneda">
      <calculatedColumnFormula>B18*C18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54"/>
  <sheetViews>
    <sheetView zoomScaleNormal="100" workbookViewId="0">
      <selection activeCell="A6" sqref="A6"/>
    </sheetView>
  </sheetViews>
  <sheetFormatPr baseColWidth="10" defaultRowHeight="15" x14ac:dyDescent="0.25"/>
  <sheetData>
    <row r="1" spans="1:7" x14ac:dyDescent="0.25">
      <c r="A1" s="12"/>
      <c r="B1" s="12"/>
      <c r="C1" s="12"/>
      <c r="D1" s="12"/>
      <c r="E1" s="12"/>
      <c r="F1" s="12"/>
      <c r="G1" s="13"/>
    </row>
    <row r="2" spans="1:7" x14ac:dyDescent="0.25">
      <c r="A2" s="12"/>
      <c r="B2" s="12"/>
      <c r="C2" s="12"/>
      <c r="D2" s="12"/>
      <c r="E2" s="12"/>
      <c r="F2" s="12"/>
      <c r="G2" s="13"/>
    </row>
    <row r="3" spans="1:7" x14ac:dyDescent="0.25">
      <c r="A3" s="12"/>
      <c r="B3" s="12"/>
      <c r="C3" s="12"/>
      <c r="D3" s="12"/>
      <c r="E3" s="12"/>
      <c r="F3" s="12"/>
      <c r="G3" s="13"/>
    </row>
    <row r="4" spans="1:7" x14ac:dyDescent="0.25">
      <c r="A4" s="12"/>
      <c r="B4" s="12"/>
      <c r="C4" s="12"/>
      <c r="D4" s="12"/>
      <c r="E4" s="12"/>
      <c r="F4" s="12"/>
      <c r="G4" s="13"/>
    </row>
    <row r="5" spans="1:7" x14ac:dyDescent="0.25">
      <c r="A5" s="12"/>
      <c r="B5" s="12"/>
      <c r="C5" s="12"/>
      <c r="D5" s="12"/>
      <c r="E5" s="12"/>
      <c r="F5" s="12"/>
      <c r="G5" s="13"/>
    </row>
    <row r="6" spans="1:7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/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ht="15" customHeight="1" x14ac:dyDescent="0.25">
      <c r="A26" s="13"/>
      <c r="B26" s="13"/>
      <c r="C26" s="13"/>
      <c r="D26" s="13"/>
      <c r="E26" s="13"/>
      <c r="F26" s="13"/>
      <c r="G26" s="13"/>
    </row>
    <row r="27" spans="1:7" ht="15" customHeight="1" x14ac:dyDescent="0.25">
      <c r="A27" s="13"/>
      <c r="B27" s="13"/>
      <c r="C27" s="13"/>
      <c r="D27" s="13"/>
      <c r="E27" s="13"/>
      <c r="F27" s="13"/>
      <c r="G27" s="13"/>
    </row>
    <row r="28" spans="1:7" ht="15" customHeight="1" x14ac:dyDescent="0.25">
      <c r="A28" s="13"/>
      <c r="B28" s="13"/>
      <c r="C28" s="13"/>
      <c r="D28" s="13"/>
      <c r="E28" s="13"/>
      <c r="F28" s="13"/>
      <c r="G28" s="13"/>
    </row>
    <row r="29" spans="1:7" ht="15" customHeight="1" x14ac:dyDescent="0.25">
      <c r="A29" s="13"/>
      <c r="B29" s="13"/>
      <c r="C29" s="13"/>
      <c r="D29" s="13"/>
      <c r="E29" s="13"/>
      <c r="F29" s="13"/>
      <c r="G29" s="13"/>
    </row>
    <row r="30" spans="1:7" ht="15" customHeight="1" x14ac:dyDescent="0.25">
      <c r="A30" s="13"/>
      <c r="B30" s="13"/>
      <c r="C30" s="13"/>
      <c r="D30" s="13"/>
      <c r="E30" s="13"/>
      <c r="F30" s="13"/>
      <c r="G30" s="13"/>
    </row>
    <row r="31" spans="1:7" ht="15" customHeight="1" x14ac:dyDescent="0.25">
      <c r="A31" s="13"/>
      <c r="B31" s="13"/>
      <c r="C31" s="13"/>
      <c r="D31" s="13"/>
      <c r="E31" s="13"/>
      <c r="F31" s="13"/>
      <c r="G31" s="13"/>
    </row>
    <row r="32" spans="1:7" ht="15" customHeight="1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14"/>
      <c r="D42" s="2"/>
      <c r="E42" s="2"/>
      <c r="F42" s="2"/>
      <c r="G42" s="2"/>
    </row>
    <row r="43" spans="1:7" x14ac:dyDescent="0.25">
      <c r="A43" s="2"/>
      <c r="B43" s="2"/>
      <c r="C43" s="14"/>
      <c r="D43" s="2"/>
      <c r="E43" s="2"/>
      <c r="F43" s="2"/>
      <c r="G43" s="2"/>
    </row>
    <row r="44" spans="1:7" x14ac:dyDescent="0.25">
      <c r="A44" s="2"/>
      <c r="B44" s="2"/>
      <c r="C44" s="14"/>
      <c r="D44" s="2"/>
      <c r="E44" s="2"/>
      <c r="F44" s="2"/>
      <c r="G44" s="2"/>
    </row>
    <row r="45" spans="1:7" x14ac:dyDescent="0.25">
      <c r="A45" s="2"/>
      <c r="B45" s="2"/>
      <c r="C45" s="14"/>
      <c r="D45" s="2"/>
      <c r="E45" s="2"/>
      <c r="F45" s="2"/>
      <c r="G45" s="2"/>
    </row>
    <row r="46" spans="1:7" x14ac:dyDescent="0.25">
      <c r="A46" s="2"/>
      <c r="B46" s="2"/>
      <c r="C46" s="14"/>
      <c r="D46" s="2"/>
      <c r="E46" s="2"/>
      <c r="F46" s="2"/>
      <c r="G46" s="2"/>
    </row>
    <row r="47" spans="1:7" x14ac:dyDescent="0.25">
      <c r="A47" s="2"/>
      <c r="B47" s="2"/>
      <c r="C47" s="14"/>
      <c r="D47" s="2"/>
      <c r="E47" s="2"/>
      <c r="F47" s="2"/>
      <c r="G47" s="2"/>
    </row>
    <row r="48" spans="1:7" x14ac:dyDescent="0.25">
      <c r="A48" s="2"/>
      <c r="B48" s="2"/>
      <c r="C48" s="14"/>
      <c r="D48" s="2"/>
      <c r="E48" s="2"/>
      <c r="F48" s="2"/>
      <c r="G48" s="2"/>
    </row>
    <row r="49" spans="1:7" x14ac:dyDescent="0.25">
      <c r="A49" s="2"/>
      <c r="B49" s="2"/>
      <c r="C49" s="14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14.42578125" customWidth="1"/>
    <col min="2" max="2" width="12" customWidth="1"/>
    <col min="3" max="3" width="15.42578125" customWidth="1"/>
    <col min="4" max="4" width="17" customWidth="1"/>
    <col min="5" max="5" width="16.42578125" bestFit="1" customWidth="1"/>
    <col min="7" max="7" width="14" bestFit="1" customWidth="1"/>
    <col min="12" max="12" width="12.7109375" customWidth="1"/>
  </cols>
  <sheetData>
    <row r="1" spans="1:15" ht="27.75" customHeight="1" x14ac:dyDescent="0.25">
      <c r="A1" s="18" t="s">
        <v>6</v>
      </c>
      <c r="B1" s="19"/>
      <c r="C1" s="20"/>
      <c r="D1" s="2"/>
      <c r="E1" s="2"/>
      <c r="F1" s="2"/>
      <c r="G1" s="2"/>
      <c r="H1" s="76"/>
      <c r="I1" s="76"/>
      <c r="J1" s="76"/>
      <c r="K1" s="76"/>
      <c r="L1" s="76"/>
      <c r="M1" s="76"/>
      <c r="N1" s="2"/>
      <c r="O1" s="2"/>
    </row>
    <row r="2" spans="1:15" ht="21.75" x14ac:dyDescent="0.45">
      <c r="A2" s="21" t="s">
        <v>5</v>
      </c>
      <c r="B2" s="22"/>
      <c r="C2" s="22"/>
      <c r="D2" s="2"/>
      <c r="E2" s="2"/>
      <c r="F2" s="2"/>
      <c r="G2" s="2"/>
      <c r="H2" s="76"/>
      <c r="I2" s="76"/>
      <c r="J2" s="76"/>
      <c r="K2" s="76"/>
      <c r="L2" s="76"/>
      <c r="M2" s="76"/>
      <c r="N2" s="2"/>
      <c r="O2" s="2"/>
    </row>
    <row r="3" spans="1:15" ht="15" customHeight="1" thickBot="1" x14ac:dyDescent="0.5">
      <c r="A3" s="15"/>
      <c r="B3" s="2"/>
      <c r="C3" s="2"/>
      <c r="D3" s="2"/>
      <c r="E3" s="2"/>
      <c r="F3" s="2"/>
      <c r="G3" s="2"/>
      <c r="H3" s="77"/>
      <c r="I3" s="76"/>
      <c r="J3" s="76"/>
      <c r="K3" s="76"/>
      <c r="L3" s="76"/>
      <c r="M3" s="76"/>
      <c r="N3" s="2"/>
      <c r="O3" s="2"/>
    </row>
    <row r="4" spans="1:15" ht="29.25" customHeight="1" thickBot="1" x14ac:dyDescent="0.3">
      <c r="A4" s="1" t="s">
        <v>11</v>
      </c>
      <c r="B4" s="2"/>
      <c r="C4" s="2"/>
      <c r="D4" s="2"/>
      <c r="E4" s="2"/>
      <c r="F4" s="2"/>
      <c r="G4" s="2"/>
      <c r="H4" s="103" t="s">
        <v>21</v>
      </c>
      <c r="I4" s="104" t="s">
        <v>10</v>
      </c>
      <c r="J4" s="105" t="s">
        <v>7</v>
      </c>
      <c r="K4" s="106" t="s">
        <v>8</v>
      </c>
      <c r="L4" s="107" t="s">
        <v>23</v>
      </c>
      <c r="M4" s="2"/>
      <c r="N4" s="78" t="s">
        <v>28</v>
      </c>
      <c r="O4" s="79"/>
    </row>
    <row r="5" spans="1:15" x14ac:dyDescent="0.25">
      <c r="A5" s="2" t="s">
        <v>20</v>
      </c>
      <c r="B5" s="2"/>
      <c r="C5" s="2"/>
      <c r="D5" s="2"/>
      <c r="E5" s="2"/>
      <c r="F5" s="2"/>
      <c r="G5" s="2"/>
      <c r="H5" s="117">
        <v>44470</v>
      </c>
      <c r="I5" s="118">
        <v>12860</v>
      </c>
      <c r="J5" s="85">
        <f>I5</f>
        <v>12860</v>
      </c>
      <c r="K5" s="86">
        <f>I5</f>
        <v>12860</v>
      </c>
      <c r="L5" s="87">
        <f>I5</f>
        <v>12860</v>
      </c>
      <c r="M5" s="2"/>
      <c r="N5" s="112">
        <v>44440</v>
      </c>
      <c r="O5" s="114">
        <v>12010</v>
      </c>
    </row>
    <row r="6" spans="1:15" x14ac:dyDescent="0.25">
      <c r="A6" s="10" t="s">
        <v>22</v>
      </c>
      <c r="B6" s="2"/>
      <c r="C6" s="2"/>
      <c r="D6" s="2"/>
      <c r="E6" s="2"/>
      <c r="F6" s="2"/>
      <c r="G6" s="2"/>
      <c r="H6" s="113">
        <v>44501</v>
      </c>
      <c r="I6" s="115">
        <v>12900</v>
      </c>
      <c r="J6" s="90">
        <f>I6</f>
        <v>12900</v>
      </c>
      <c r="K6" s="91">
        <f>I6</f>
        <v>12900</v>
      </c>
      <c r="L6" s="92">
        <f>I6</f>
        <v>12900</v>
      </c>
      <c r="M6" s="2"/>
      <c r="N6" s="117">
        <v>44470</v>
      </c>
      <c r="O6" s="118">
        <v>12860</v>
      </c>
    </row>
    <row r="7" spans="1:15" x14ac:dyDescent="0.25">
      <c r="A7" s="2"/>
      <c r="B7" s="2"/>
      <c r="C7" s="2"/>
      <c r="D7" s="2"/>
      <c r="E7" s="2"/>
      <c r="F7" s="2"/>
      <c r="G7" s="2"/>
      <c r="H7" s="113">
        <v>44531</v>
      </c>
      <c r="I7" s="115">
        <v>13250</v>
      </c>
      <c r="J7" s="90">
        <f>I7</f>
        <v>13250</v>
      </c>
      <c r="K7" s="91">
        <f>I7</f>
        <v>13250</v>
      </c>
      <c r="L7" s="92">
        <f>I7</f>
        <v>13250</v>
      </c>
      <c r="M7" s="2"/>
      <c r="N7" s="113">
        <v>44501</v>
      </c>
      <c r="O7" s="115">
        <v>12900</v>
      </c>
    </row>
    <row r="8" spans="1:15" x14ac:dyDescent="0.25">
      <c r="A8" s="2"/>
      <c r="B8" s="2"/>
      <c r="C8" s="2"/>
      <c r="D8" s="2"/>
      <c r="E8" s="2"/>
      <c r="F8" s="2"/>
      <c r="G8" s="2"/>
      <c r="H8" s="113">
        <v>44562</v>
      </c>
      <c r="I8" s="115">
        <v>13850</v>
      </c>
      <c r="J8" s="90">
        <f>I8</f>
        <v>13850</v>
      </c>
      <c r="K8" s="91">
        <f>I8</f>
        <v>13850</v>
      </c>
      <c r="L8" s="92">
        <f>I8</f>
        <v>13850</v>
      </c>
      <c r="M8" s="2"/>
      <c r="N8" s="113">
        <v>44531</v>
      </c>
      <c r="O8" s="115">
        <v>13250</v>
      </c>
    </row>
    <row r="9" spans="1:15" ht="15" customHeight="1" thickBot="1" x14ac:dyDescent="0.35">
      <c r="A9" s="35" t="s">
        <v>7</v>
      </c>
      <c r="B9" s="34"/>
      <c r="C9" s="2"/>
      <c r="D9" s="2"/>
      <c r="E9" s="2"/>
      <c r="F9" s="2"/>
      <c r="G9" s="2"/>
      <c r="H9" s="113">
        <v>44593</v>
      </c>
      <c r="I9" s="115">
        <v>14520</v>
      </c>
      <c r="J9" s="95">
        <f>I9</f>
        <v>14520</v>
      </c>
      <c r="K9" s="96">
        <f>I9</f>
        <v>14520</v>
      </c>
      <c r="L9" s="97">
        <f>I9</f>
        <v>14520</v>
      </c>
      <c r="M9" s="2"/>
      <c r="N9" s="113">
        <v>44562</v>
      </c>
      <c r="O9" s="115">
        <v>13850</v>
      </c>
    </row>
    <row r="10" spans="1:15" ht="18" thickBot="1" x14ac:dyDescent="0.35">
      <c r="A10" s="29"/>
      <c r="B10" s="30"/>
      <c r="C10" s="31"/>
      <c r="D10" s="31"/>
      <c r="E10" s="31"/>
      <c r="F10" s="31"/>
      <c r="G10" s="2"/>
      <c r="H10" s="98">
        <f>H9+31</f>
        <v>44624</v>
      </c>
      <c r="I10" s="99" t="s">
        <v>9</v>
      </c>
      <c r="J10" s="100">
        <f>E26</f>
        <v>14757</v>
      </c>
      <c r="K10" s="101">
        <f>E49</f>
        <v>14967.457316134627</v>
      </c>
      <c r="L10" s="102">
        <f>F64</f>
        <v>14969.759442931507</v>
      </c>
      <c r="M10" s="2"/>
      <c r="N10" s="113">
        <v>44593</v>
      </c>
      <c r="O10" s="115">
        <v>14520</v>
      </c>
    </row>
    <row r="11" spans="1:15" ht="16.5" customHeight="1" x14ac:dyDescent="0.3">
      <c r="A11" s="29"/>
      <c r="B11" s="30"/>
      <c r="C11" s="31"/>
      <c r="D11" s="31"/>
      <c r="E11" s="31"/>
      <c r="F11" s="31"/>
      <c r="G11" s="2"/>
      <c r="H11" s="111"/>
      <c r="I11" s="81"/>
      <c r="J11" s="82"/>
      <c r="K11" s="81"/>
      <c r="L11" s="81"/>
      <c r="M11" s="2"/>
      <c r="N11" s="116"/>
      <c r="O11" s="116"/>
    </row>
    <row r="12" spans="1:15" ht="17.25" x14ac:dyDescent="0.3">
      <c r="A12" s="47"/>
      <c r="B12" s="48"/>
      <c r="C12" s="44"/>
      <c r="D12" s="44"/>
      <c r="E12" s="44"/>
      <c r="F12" s="44"/>
      <c r="G12" s="2"/>
      <c r="H12" s="2"/>
      <c r="I12" s="2"/>
      <c r="J12" s="2"/>
      <c r="K12" s="2"/>
      <c r="L12" s="2"/>
      <c r="M12" s="2"/>
      <c r="N12" s="2"/>
      <c r="O12" s="2"/>
    </row>
    <row r="13" spans="1:15" ht="17.25" x14ac:dyDescent="0.3">
      <c r="A13" s="47"/>
      <c r="B13" s="48"/>
      <c r="C13" s="44"/>
      <c r="D13" s="44"/>
      <c r="E13" s="44"/>
      <c r="F13" s="44"/>
      <c r="G13" s="2"/>
      <c r="H13" s="2"/>
      <c r="I13" s="2"/>
      <c r="J13" s="2"/>
      <c r="K13" s="2"/>
      <c r="L13" s="2"/>
      <c r="M13" s="2"/>
      <c r="N13" s="2"/>
      <c r="O13" s="2"/>
    </row>
    <row r="14" spans="1:15" ht="17.25" x14ac:dyDescent="0.3">
      <c r="A14" s="47"/>
      <c r="B14" s="48"/>
      <c r="C14" s="44"/>
      <c r="D14" s="44"/>
      <c r="E14" s="44"/>
      <c r="F14" s="44"/>
      <c r="G14" s="2"/>
      <c r="H14" s="2"/>
      <c r="I14" s="2"/>
      <c r="J14" s="2"/>
      <c r="K14" s="2"/>
      <c r="L14" s="2"/>
      <c r="M14" s="2"/>
      <c r="N14" s="2"/>
      <c r="O14" s="2"/>
    </row>
    <row r="15" spans="1:15" ht="18" thickBot="1" x14ac:dyDescent="0.35">
      <c r="A15" s="27"/>
      <c r="B15" s="2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.75" thickBot="1" x14ac:dyDescent="0.3">
      <c r="A16" s="49" t="s">
        <v>21</v>
      </c>
      <c r="B16" s="50" t="s">
        <v>2</v>
      </c>
      <c r="C16" s="50" t="s">
        <v>3</v>
      </c>
      <c r="D16" s="50" t="s">
        <v>0</v>
      </c>
      <c r="E16" s="50" t="s">
        <v>1</v>
      </c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16">
        <f>H5</f>
        <v>44470</v>
      </c>
      <c r="B17" s="4">
        <v>1</v>
      </c>
      <c r="C17" s="6">
        <f>I5</f>
        <v>12860</v>
      </c>
      <c r="D17" s="4">
        <f>B17^2</f>
        <v>1</v>
      </c>
      <c r="E17" s="6">
        <f>B17*C17</f>
        <v>12860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16">
        <f>H6</f>
        <v>44501</v>
      </c>
      <c r="B18" s="5">
        <v>2</v>
      </c>
      <c r="C18" s="6">
        <f>I6</f>
        <v>12900</v>
      </c>
      <c r="D18" s="4">
        <f t="shared" ref="D18:D21" si="0">B18^2</f>
        <v>4</v>
      </c>
      <c r="E18" s="6">
        <f t="shared" ref="E18:E21" si="1">B18*C18</f>
        <v>25800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16">
        <f>H7</f>
        <v>44531</v>
      </c>
      <c r="B19" s="5">
        <v>3</v>
      </c>
      <c r="C19" s="6">
        <f>I7</f>
        <v>13250</v>
      </c>
      <c r="D19" s="4">
        <f t="shared" si="0"/>
        <v>9</v>
      </c>
      <c r="E19" s="6">
        <f t="shared" si="1"/>
        <v>39750</v>
      </c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16">
        <f>H8</f>
        <v>44562</v>
      </c>
      <c r="B20" s="5">
        <v>4</v>
      </c>
      <c r="C20" s="6">
        <f>I8</f>
        <v>13850</v>
      </c>
      <c r="D20" s="4">
        <f t="shared" si="0"/>
        <v>16</v>
      </c>
      <c r="E20" s="6">
        <f t="shared" si="1"/>
        <v>55400</v>
      </c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thickBot="1" x14ac:dyDescent="0.3">
      <c r="A21" s="16">
        <f>H9</f>
        <v>44593</v>
      </c>
      <c r="B21" s="5">
        <v>5</v>
      </c>
      <c r="C21" s="6">
        <f>I9</f>
        <v>14520</v>
      </c>
      <c r="D21" s="4">
        <f t="shared" si="0"/>
        <v>25</v>
      </c>
      <c r="E21" s="6">
        <f t="shared" si="1"/>
        <v>72600</v>
      </c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7"/>
      <c r="B22" s="8">
        <f>SUBTOTAL(109,Tabla1[MESES (X)])</f>
        <v>15</v>
      </c>
      <c r="C22" s="9">
        <f>SUBTOTAL(109,Tabla1[VENTAS (Y)])</f>
        <v>67380</v>
      </c>
      <c r="D22" s="8">
        <f>SUBTOTAL(109,Tabla1[X^2])</f>
        <v>55</v>
      </c>
      <c r="E22" s="9">
        <f>SUBTOTAL(109,Tabla1[(X)(Y)])</f>
        <v>206410</v>
      </c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10"/>
      <c r="G23" s="10"/>
      <c r="H23" s="2"/>
      <c r="I23" s="2"/>
      <c r="J23" s="2"/>
      <c r="K23" s="2"/>
      <c r="L23" s="2"/>
      <c r="M23" s="2"/>
      <c r="N23" s="2"/>
      <c r="O23" s="2"/>
    </row>
    <row r="24" spans="1:15" ht="15.75" thickBot="1" x14ac:dyDescent="0.3">
      <c r="A24" s="11"/>
      <c r="B24" s="2"/>
      <c r="C24" s="2"/>
      <c r="D24" s="2"/>
      <c r="E24" s="2"/>
      <c r="F24" s="10"/>
      <c r="G24" s="10"/>
      <c r="H24" s="2"/>
      <c r="I24" s="2"/>
      <c r="J24" s="2"/>
      <c r="K24" s="2"/>
      <c r="L24" s="2"/>
      <c r="M24" s="2"/>
      <c r="N24" s="2"/>
      <c r="O24" s="2"/>
    </row>
    <row r="25" spans="1:15" ht="15.75" thickBot="1" x14ac:dyDescent="0.3">
      <c r="A25" s="51" t="s">
        <v>16</v>
      </c>
      <c r="B25" s="108">
        <f>COUNTA(Tabla1[PERÍODO])</f>
        <v>5</v>
      </c>
      <c r="C25" s="10"/>
      <c r="D25" s="52" t="s">
        <v>19</v>
      </c>
      <c r="E25" s="54">
        <v>6</v>
      </c>
      <c r="F25" s="26" t="s">
        <v>34</v>
      </c>
      <c r="G25" s="26"/>
      <c r="H25" s="2"/>
      <c r="I25" s="2"/>
      <c r="J25" s="2"/>
      <c r="K25" s="2"/>
      <c r="L25" s="2"/>
      <c r="M25" s="2"/>
      <c r="N25" s="2"/>
      <c r="O25" s="2"/>
    </row>
    <row r="26" spans="1:15" ht="15.75" thickBot="1" x14ac:dyDescent="0.3">
      <c r="A26" s="10"/>
      <c r="B26" s="10"/>
      <c r="C26" s="10"/>
      <c r="D26" s="24" t="s">
        <v>4</v>
      </c>
      <c r="E26" s="45">
        <f>B27+(B28*E25)</f>
        <v>14757</v>
      </c>
      <c r="F26" s="10"/>
      <c r="G26" s="10"/>
      <c r="H26" s="2"/>
      <c r="I26" s="2"/>
      <c r="J26" s="2"/>
      <c r="K26" s="2"/>
      <c r="L26" s="2"/>
      <c r="M26" s="2"/>
      <c r="N26" s="2"/>
      <c r="O26" s="2"/>
    </row>
    <row r="27" spans="1:15" ht="15.75" thickBot="1" x14ac:dyDescent="0.3">
      <c r="A27" s="52" t="s">
        <v>17</v>
      </c>
      <c r="B27" s="46">
        <f>((C22-(B28*B22))/B25)</f>
        <v>12195</v>
      </c>
      <c r="C27" s="10"/>
      <c r="E27" s="23"/>
      <c r="F27" s="10"/>
      <c r="G27" s="10"/>
      <c r="H27" s="2"/>
      <c r="I27" s="2"/>
      <c r="J27" s="2"/>
      <c r="K27" s="2"/>
      <c r="L27" s="2"/>
      <c r="M27" s="2"/>
      <c r="N27" s="2"/>
      <c r="O27" s="2"/>
    </row>
    <row r="28" spans="1:15" ht="15.75" thickBot="1" x14ac:dyDescent="0.3">
      <c r="A28" s="53" t="s">
        <v>18</v>
      </c>
      <c r="B28" s="40">
        <f>((B25*(E22))-(B22*C22))/((B25*D22)-(B22^2))</f>
        <v>427</v>
      </c>
      <c r="C28" s="10"/>
      <c r="D28" s="52" t="s">
        <v>19</v>
      </c>
      <c r="E28" s="54">
        <v>7</v>
      </c>
      <c r="F28" s="26" t="s">
        <v>35</v>
      </c>
      <c r="G28" s="26"/>
      <c r="H28" s="2"/>
      <c r="I28" s="2"/>
      <c r="J28" s="2"/>
      <c r="K28" s="2"/>
      <c r="L28" s="2"/>
      <c r="M28" s="2"/>
      <c r="N28" s="2"/>
      <c r="O28" s="2"/>
    </row>
    <row r="29" spans="1:15" ht="15.75" thickBot="1" x14ac:dyDescent="0.3">
      <c r="A29" s="10"/>
      <c r="B29" s="10"/>
      <c r="C29" s="10"/>
      <c r="D29" s="24" t="s">
        <v>4</v>
      </c>
      <c r="E29" s="45">
        <f>B27+(B28*E28)</f>
        <v>15184</v>
      </c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17"/>
      <c r="B30" s="2"/>
      <c r="C30" s="2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17"/>
      <c r="B31" s="2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8.75" x14ac:dyDescent="0.3">
      <c r="A34" s="55" t="s">
        <v>24</v>
      </c>
      <c r="B34" s="56"/>
      <c r="C34" s="57"/>
      <c r="D34" s="5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31"/>
      <c r="B35" s="31"/>
      <c r="C35" s="31"/>
      <c r="D35" s="31"/>
      <c r="E35" s="31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31"/>
      <c r="B36" s="31"/>
      <c r="C36" s="31"/>
      <c r="D36" s="31"/>
      <c r="E36" s="31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31"/>
      <c r="B37" s="31"/>
      <c r="C37" s="31"/>
      <c r="D37" s="31"/>
      <c r="E37" s="31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44"/>
      <c r="B38" s="44"/>
      <c r="C38" s="44"/>
      <c r="D38" s="44"/>
      <c r="E38" s="44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44"/>
      <c r="B39" s="44"/>
      <c r="C39" s="44"/>
      <c r="D39" s="44"/>
      <c r="E39" s="4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44"/>
      <c r="B40" s="44"/>
      <c r="C40" s="44"/>
      <c r="D40" s="44"/>
      <c r="E40" s="44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thickBot="1" x14ac:dyDescent="0.3">
      <c r="A42" s="32" t="s">
        <v>21</v>
      </c>
      <c r="B42" s="33" t="s">
        <v>10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16">
        <f t="shared" ref="A43:A47" si="2">H5</f>
        <v>44470</v>
      </c>
      <c r="B43" s="6">
        <f>I5</f>
        <v>12860</v>
      </c>
      <c r="C43" s="2"/>
      <c r="D43" s="25" t="s">
        <v>16</v>
      </c>
      <c r="E43" s="38">
        <f>COUNTA(A43:A47)</f>
        <v>5</v>
      </c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16">
        <f t="shared" si="2"/>
        <v>44501</v>
      </c>
      <c r="B44" s="6">
        <f>I6</f>
        <v>12900</v>
      </c>
      <c r="C44" s="2"/>
      <c r="D44" s="36" t="s">
        <v>12</v>
      </c>
      <c r="E44" s="39">
        <f>B47</f>
        <v>14520</v>
      </c>
      <c r="F44" s="2"/>
      <c r="H44" s="2"/>
      <c r="I44" s="2"/>
      <c r="J44" s="2"/>
      <c r="K44" s="2"/>
      <c r="L44" s="2"/>
      <c r="M44" s="2"/>
      <c r="N44" s="2"/>
      <c r="O44" s="2"/>
    </row>
    <row r="45" spans="1:15" ht="15.75" thickBot="1" x14ac:dyDescent="0.3">
      <c r="A45" s="16">
        <f t="shared" si="2"/>
        <v>44531</v>
      </c>
      <c r="B45" s="6">
        <f>I7</f>
        <v>13250</v>
      </c>
      <c r="C45" s="2"/>
      <c r="D45" s="37" t="s">
        <v>13</v>
      </c>
      <c r="E45" s="40">
        <f>B43</f>
        <v>12860</v>
      </c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thickBot="1" x14ac:dyDescent="0.3">
      <c r="A46" s="16">
        <f t="shared" si="2"/>
        <v>44562</v>
      </c>
      <c r="B46" s="6">
        <f>I8</f>
        <v>13850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thickBot="1" x14ac:dyDescent="0.3">
      <c r="A47" s="16">
        <f t="shared" si="2"/>
        <v>44593</v>
      </c>
      <c r="B47" s="6">
        <f>I9</f>
        <v>14520</v>
      </c>
      <c r="C47" s="2"/>
      <c r="D47" s="41" t="s">
        <v>14</v>
      </c>
      <c r="E47" s="42">
        <f>((E44/E45)^(1/(E43-1))-1)</f>
        <v>3.0816619568500458E-2</v>
      </c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thickBo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thickBot="1" x14ac:dyDescent="0.3">
      <c r="A49" s="2"/>
      <c r="B49" s="2"/>
      <c r="C49" s="2"/>
      <c r="D49" s="41" t="s">
        <v>15</v>
      </c>
      <c r="E49" s="43">
        <f>E44*(1+E47)</f>
        <v>14967.457316134627</v>
      </c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8.75" x14ac:dyDescent="0.3">
      <c r="A54" s="58" t="s">
        <v>23</v>
      </c>
      <c r="B54" s="59"/>
      <c r="C54" s="6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31"/>
      <c r="B55" s="31"/>
      <c r="C55" s="31"/>
      <c r="D55" s="31"/>
      <c r="E55" s="31"/>
      <c r="F55" s="31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31"/>
      <c r="B56" s="31"/>
      <c r="C56" s="31"/>
      <c r="D56" s="31"/>
      <c r="E56" s="31"/>
      <c r="F56" s="31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31"/>
      <c r="B57" s="31"/>
      <c r="C57" s="31"/>
      <c r="D57" s="31"/>
      <c r="E57" s="31"/>
      <c r="F57" s="31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44"/>
      <c r="B58" s="44"/>
      <c r="C58" s="44"/>
      <c r="D58" s="44"/>
      <c r="E58" s="44"/>
      <c r="F58" s="44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44"/>
      <c r="B59" s="44"/>
      <c r="C59" s="44"/>
      <c r="D59" s="44"/>
      <c r="E59" s="44"/>
      <c r="F59" s="44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44"/>
      <c r="B60" s="44"/>
      <c r="C60" s="44"/>
      <c r="D60" s="44"/>
      <c r="E60" s="44"/>
      <c r="F60" s="44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thickBot="1" x14ac:dyDescent="0.3">
      <c r="A61" s="2"/>
      <c r="B61" s="2"/>
      <c r="C61" s="2"/>
      <c r="D61" s="6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thickBot="1" x14ac:dyDescent="0.3">
      <c r="A62" s="69" t="s">
        <v>21</v>
      </c>
      <c r="B62" s="70" t="s">
        <v>10</v>
      </c>
      <c r="C62" s="70" t="s">
        <v>25</v>
      </c>
      <c r="D62" s="6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thickBot="1" x14ac:dyDescent="0.3">
      <c r="A63" s="16">
        <f t="shared" ref="A63:A67" si="3">H5</f>
        <v>44470</v>
      </c>
      <c r="B63" s="6">
        <f>I5</f>
        <v>12860</v>
      </c>
      <c r="C63" s="66" t="s">
        <v>9</v>
      </c>
      <c r="D63" s="63"/>
      <c r="E63" s="74" t="s">
        <v>26</v>
      </c>
      <c r="F63" s="64">
        <f>C68/(COUNTA(A63:A67)-1)</f>
        <v>3.0975168245971567E-2</v>
      </c>
      <c r="G63" s="2"/>
      <c r="H63" s="2"/>
      <c r="I63" s="2"/>
      <c r="J63" s="2"/>
      <c r="K63" s="2"/>
      <c r="L63" s="2"/>
      <c r="M63" s="2"/>
      <c r="N63" s="2"/>
      <c r="O63" s="2"/>
    </row>
    <row r="64" spans="1:15" ht="15.75" thickBot="1" x14ac:dyDescent="0.3">
      <c r="A64" s="16">
        <f t="shared" si="3"/>
        <v>44501</v>
      </c>
      <c r="B64" s="6">
        <f>I6</f>
        <v>12900</v>
      </c>
      <c r="C64" s="67">
        <f>(B64-B63)/B63</f>
        <v>3.1104199066874028E-3</v>
      </c>
      <c r="D64" s="63"/>
      <c r="E64" s="75" t="s">
        <v>27</v>
      </c>
      <c r="F64" s="43">
        <f>B67*(1+F63)</f>
        <v>14969.759442931507</v>
      </c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16">
        <f t="shared" si="3"/>
        <v>44531</v>
      </c>
      <c r="B65" s="6">
        <f>I7</f>
        <v>13250</v>
      </c>
      <c r="C65" s="67">
        <f t="shared" ref="C65:C67" si="4">(B65-B64)/B64</f>
        <v>2.7131782945736434E-2</v>
      </c>
      <c r="D65" s="63"/>
      <c r="E65" s="71"/>
      <c r="F65" s="7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16">
        <f t="shared" si="3"/>
        <v>44562</v>
      </c>
      <c r="B66" s="6">
        <f>I8</f>
        <v>13850</v>
      </c>
      <c r="C66" s="67">
        <f t="shared" si="4"/>
        <v>4.5283018867924525E-2</v>
      </c>
      <c r="D66" s="63"/>
      <c r="E66" s="61"/>
      <c r="F66" s="61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thickBot="1" x14ac:dyDescent="0.3">
      <c r="A67" s="16">
        <f t="shared" si="3"/>
        <v>44593</v>
      </c>
      <c r="B67" s="6">
        <f>I9</f>
        <v>14520</v>
      </c>
      <c r="C67" s="68">
        <f t="shared" si="4"/>
        <v>4.8375451263537907E-2</v>
      </c>
      <c r="D67" s="63"/>
      <c r="E67" s="71"/>
      <c r="F67" s="73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65">
        <f>SUM(C64:C67)</f>
        <v>0.12390067298388627</v>
      </c>
      <c r="D68" s="6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Normal="100" workbookViewId="0">
      <selection activeCell="H6" sqref="H6"/>
    </sheetView>
  </sheetViews>
  <sheetFormatPr baseColWidth="10" defaultRowHeight="15" x14ac:dyDescent="0.25"/>
  <cols>
    <col min="1" max="1" width="14.42578125" customWidth="1"/>
    <col min="2" max="2" width="12" customWidth="1"/>
    <col min="3" max="3" width="15.42578125" customWidth="1"/>
    <col min="4" max="4" width="17" customWidth="1"/>
    <col min="5" max="5" width="16.42578125" bestFit="1" customWidth="1"/>
    <col min="7" max="7" width="14" bestFit="1" customWidth="1"/>
    <col min="12" max="12" width="12.7109375" customWidth="1"/>
  </cols>
  <sheetData>
    <row r="1" spans="1:13" ht="28.5" x14ac:dyDescent="0.25">
      <c r="A1" s="18" t="s">
        <v>6</v>
      </c>
      <c r="B1" s="19"/>
      <c r="C1" s="20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2.5" customHeight="1" x14ac:dyDescent="0.25">
      <c r="A2" s="109" t="s">
        <v>29</v>
      </c>
      <c r="B2" s="22"/>
      <c r="C2" s="22"/>
      <c r="D2" s="2"/>
      <c r="E2" s="2"/>
      <c r="F2" s="2"/>
      <c r="G2" s="2"/>
      <c r="H2" s="76"/>
      <c r="I2" s="76"/>
      <c r="J2" s="76"/>
      <c r="K2" s="76"/>
      <c r="L2" s="76"/>
      <c r="M2" s="76"/>
    </row>
    <row r="3" spans="1:13" x14ac:dyDescent="0.25">
      <c r="A3" s="2"/>
      <c r="B3" s="2"/>
      <c r="C3" s="2"/>
      <c r="D3" s="2"/>
      <c r="E3" s="2"/>
      <c r="F3" s="2"/>
      <c r="G3" s="2"/>
      <c r="H3" s="76"/>
      <c r="I3" s="76"/>
      <c r="J3" s="76"/>
      <c r="K3" s="76"/>
      <c r="L3" s="76"/>
      <c r="M3" s="76"/>
    </row>
    <row r="4" spans="1:13" ht="15" customHeight="1" thickBot="1" x14ac:dyDescent="0.3">
      <c r="A4" s="1" t="s">
        <v>11</v>
      </c>
      <c r="B4" s="2"/>
      <c r="C4" s="2"/>
      <c r="D4" s="2"/>
      <c r="E4" s="2"/>
      <c r="F4" s="2"/>
      <c r="G4" s="2"/>
      <c r="H4" s="77"/>
      <c r="I4" s="76"/>
      <c r="J4" s="76"/>
      <c r="K4" s="76"/>
      <c r="L4" s="76"/>
      <c r="M4" s="76"/>
    </row>
    <row r="5" spans="1:13" ht="29.25" customHeight="1" thickBot="1" x14ac:dyDescent="0.3">
      <c r="A5" s="2" t="s">
        <v>20</v>
      </c>
      <c r="B5" s="2"/>
      <c r="C5" s="2"/>
      <c r="D5" s="2"/>
      <c r="E5" s="2"/>
      <c r="F5" s="2"/>
      <c r="G5" s="2"/>
      <c r="H5" s="103" t="s">
        <v>21</v>
      </c>
      <c r="I5" s="104" t="s">
        <v>10</v>
      </c>
      <c r="J5" s="105" t="s">
        <v>7</v>
      </c>
      <c r="K5" s="106" t="s">
        <v>8</v>
      </c>
      <c r="L5" s="107" t="s">
        <v>23</v>
      </c>
      <c r="M5" s="2"/>
    </row>
    <row r="6" spans="1:13" x14ac:dyDescent="0.25">
      <c r="A6" s="10" t="s">
        <v>22</v>
      </c>
      <c r="B6" s="2"/>
      <c r="C6" s="2"/>
      <c r="D6" s="2"/>
      <c r="E6" s="2"/>
      <c r="F6" s="2"/>
      <c r="G6" s="2"/>
      <c r="H6" s="83"/>
      <c r="I6" s="84"/>
      <c r="J6" s="85">
        <f>I6</f>
        <v>0</v>
      </c>
      <c r="K6" s="86">
        <f>I6</f>
        <v>0</v>
      </c>
      <c r="L6" s="87">
        <f>I6</f>
        <v>0</v>
      </c>
      <c r="M6" s="2"/>
    </row>
    <row r="7" spans="1:13" x14ac:dyDescent="0.25">
      <c r="A7" s="2"/>
      <c r="B7" s="2"/>
      <c r="C7" s="2"/>
      <c r="D7" s="2"/>
      <c r="E7" s="2"/>
      <c r="F7" s="2"/>
      <c r="G7" s="2"/>
      <c r="H7" s="88"/>
      <c r="I7" s="89"/>
      <c r="J7" s="90">
        <f>I7</f>
        <v>0</v>
      </c>
      <c r="K7" s="91">
        <f>I7</f>
        <v>0</v>
      </c>
      <c r="L7" s="92">
        <f>I7</f>
        <v>0</v>
      </c>
      <c r="M7" s="2"/>
    </row>
    <row r="8" spans="1:13" x14ac:dyDescent="0.25">
      <c r="A8" s="110" t="s">
        <v>32</v>
      </c>
      <c r="B8" s="2"/>
      <c r="C8" s="2"/>
      <c r="D8" s="2"/>
      <c r="E8" s="2"/>
      <c r="F8" s="2"/>
      <c r="G8" s="2"/>
      <c r="H8" s="88"/>
      <c r="I8" s="89"/>
      <c r="J8" s="90">
        <f>I8</f>
        <v>0</v>
      </c>
      <c r="K8" s="91">
        <f>I8</f>
        <v>0</v>
      </c>
      <c r="L8" s="92">
        <f>I8</f>
        <v>0</v>
      </c>
      <c r="M8" s="2"/>
    </row>
    <row r="9" spans="1:13" x14ac:dyDescent="0.25">
      <c r="A9" s="110" t="s">
        <v>33</v>
      </c>
      <c r="B9" s="2"/>
      <c r="C9" s="2"/>
      <c r="D9" s="2"/>
      <c r="E9" s="2"/>
      <c r="F9" s="2"/>
      <c r="G9" s="2"/>
      <c r="H9" s="88"/>
      <c r="I9" s="89"/>
      <c r="J9" s="90">
        <f>I9</f>
        <v>0</v>
      </c>
      <c r="K9" s="91">
        <f>I9</f>
        <v>0</v>
      </c>
      <c r="L9" s="92">
        <f>I9</f>
        <v>0</v>
      </c>
      <c r="M9" s="2"/>
    </row>
    <row r="10" spans="1:13" ht="15" customHeight="1" thickBot="1" x14ac:dyDescent="0.35">
      <c r="A10" s="35" t="s">
        <v>7</v>
      </c>
      <c r="B10" s="34"/>
      <c r="D10" s="2"/>
      <c r="E10" s="2"/>
      <c r="F10" s="2"/>
      <c r="G10" s="2"/>
      <c r="H10" s="93"/>
      <c r="I10" s="94"/>
      <c r="J10" s="95">
        <f>I10</f>
        <v>0</v>
      </c>
      <c r="K10" s="96">
        <f>I10</f>
        <v>0</v>
      </c>
      <c r="L10" s="97">
        <f>I10</f>
        <v>0</v>
      </c>
      <c r="M10" s="2"/>
    </row>
    <row r="11" spans="1:13" ht="18" thickBot="1" x14ac:dyDescent="0.35">
      <c r="A11" s="29"/>
      <c r="B11" s="30"/>
      <c r="C11" s="31"/>
      <c r="D11" s="31"/>
      <c r="E11" s="31"/>
      <c r="F11" s="31"/>
      <c r="G11" s="2"/>
      <c r="H11" s="98">
        <f>H10+31</f>
        <v>31</v>
      </c>
      <c r="I11" s="99" t="s">
        <v>9</v>
      </c>
      <c r="J11" s="100">
        <f>E27</f>
        <v>0</v>
      </c>
      <c r="K11" s="101" t="e">
        <f>E50</f>
        <v>#DIV/0!</v>
      </c>
      <c r="L11" s="102" t="e">
        <f>F65</f>
        <v>#DIV/0!</v>
      </c>
      <c r="M11" s="2"/>
    </row>
    <row r="12" spans="1:13" ht="16.5" customHeight="1" x14ac:dyDescent="0.3">
      <c r="A12" s="29"/>
      <c r="B12" s="30"/>
      <c r="C12" s="31"/>
      <c r="D12" s="31"/>
      <c r="E12" s="31"/>
      <c r="F12" s="31"/>
      <c r="G12" s="2"/>
      <c r="H12" s="80"/>
      <c r="I12" s="81"/>
      <c r="J12" s="82"/>
      <c r="K12" s="81"/>
      <c r="L12" s="81"/>
      <c r="M12" s="2"/>
    </row>
    <row r="13" spans="1:13" ht="17.25" x14ac:dyDescent="0.3">
      <c r="A13" s="47"/>
      <c r="B13" s="48"/>
      <c r="C13" s="44"/>
      <c r="D13" s="44"/>
      <c r="E13" s="44"/>
      <c r="F13" s="44"/>
      <c r="G13" s="2"/>
      <c r="H13" s="2"/>
      <c r="I13" s="2"/>
      <c r="J13" s="2"/>
      <c r="K13" s="2"/>
      <c r="L13" s="2"/>
      <c r="M13" s="2"/>
    </row>
    <row r="14" spans="1:13" ht="17.25" x14ac:dyDescent="0.3">
      <c r="A14" s="47"/>
      <c r="B14" s="48"/>
      <c r="C14" s="44"/>
      <c r="D14" s="44"/>
      <c r="E14" s="44"/>
      <c r="F14" s="44"/>
      <c r="G14" s="2"/>
      <c r="H14" s="2"/>
      <c r="I14" s="2"/>
      <c r="J14" s="2"/>
      <c r="K14" s="2"/>
      <c r="L14" s="2"/>
      <c r="M14" s="2"/>
    </row>
    <row r="15" spans="1:13" ht="17.25" x14ac:dyDescent="0.3">
      <c r="A15" s="47"/>
      <c r="B15" s="48"/>
      <c r="C15" s="44"/>
      <c r="D15" s="44"/>
      <c r="E15" s="44"/>
      <c r="F15" s="44"/>
      <c r="G15" s="2"/>
      <c r="H15" s="2"/>
      <c r="I15" s="2"/>
      <c r="J15" s="2"/>
      <c r="K15" s="2"/>
      <c r="L15" s="2"/>
      <c r="M15" s="2"/>
    </row>
    <row r="16" spans="1:13" ht="18" thickBot="1" x14ac:dyDescent="0.35">
      <c r="A16" s="27"/>
      <c r="B16" s="2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.75" thickBot="1" x14ac:dyDescent="0.3">
      <c r="A17" s="49" t="s">
        <v>21</v>
      </c>
      <c r="B17" s="50" t="s">
        <v>2</v>
      </c>
      <c r="C17" s="50" t="s">
        <v>3</v>
      </c>
      <c r="D17" s="50" t="s">
        <v>0</v>
      </c>
      <c r="E17" s="50" t="s">
        <v>1</v>
      </c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16">
        <f>H6</f>
        <v>0</v>
      </c>
      <c r="B18" s="4">
        <v>1</v>
      </c>
      <c r="C18" s="6">
        <f>I6</f>
        <v>0</v>
      </c>
      <c r="D18" s="4">
        <f>B18^2</f>
        <v>1</v>
      </c>
      <c r="E18" s="6">
        <f>B18*C18</f>
        <v>0</v>
      </c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16">
        <f>H7</f>
        <v>0</v>
      </c>
      <c r="B19" s="5">
        <v>2</v>
      </c>
      <c r="C19" s="6">
        <f>I7</f>
        <v>0</v>
      </c>
      <c r="D19" s="4">
        <f t="shared" ref="D19:D22" si="0">B19^2</f>
        <v>4</v>
      </c>
      <c r="E19" s="6">
        <f t="shared" ref="E19:E22" si="1">B19*C19</f>
        <v>0</v>
      </c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16">
        <f>H8</f>
        <v>0</v>
      </c>
      <c r="B20" s="5">
        <v>3</v>
      </c>
      <c r="C20" s="6">
        <f>I8</f>
        <v>0</v>
      </c>
      <c r="D20" s="4">
        <f t="shared" si="0"/>
        <v>9</v>
      </c>
      <c r="E20" s="6">
        <f t="shared" si="1"/>
        <v>0</v>
      </c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16">
        <f>H9</f>
        <v>0</v>
      </c>
      <c r="B21" s="5">
        <v>4</v>
      </c>
      <c r="C21" s="6">
        <f>I9</f>
        <v>0</v>
      </c>
      <c r="D21" s="4">
        <f t="shared" si="0"/>
        <v>16</v>
      </c>
      <c r="E21" s="6">
        <f t="shared" si="1"/>
        <v>0</v>
      </c>
      <c r="F21" s="2"/>
      <c r="G21" s="2"/>
      <c r="H21" s="2"/>
      <c r="I21" s="2"/>
      <c r="J21" s="2"/>
      <c r="K21" s="2"/>
      <c r="L21" s="2"/>
      <c r="M21" s="2"/>
    </row>
    <row r="22" spans="1:13" ht="15.75" thickBot="1" x14ac:dyDescent="0.3">
      <c r="A22" s="16">
        <f>H10</f>
        <v>0</v>
      </c>
      <c r="B22" s="5">
        <v>5</v>
      </c>
      <c r="C22" s="6">
        <f>I10</f>
        <v>0</v>
      </c>
      <c r="D22" s="4">
        <f t="shared" si="0"/>
        <v>25</v>
      </c>
      <c r="E22" s="6">
        <f t="shared" si="1"/>
        <v>0</v>
      </c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7"/>
      <c r="B23" s="8">
        <f>SUBTOTAL(109,Tabla13[MESES (X)])</f>
        <v>15</v>
      </c>
      <c r="C23" s="9">
        <f>SUBTOTAL(109,Tabla13[VENTAS (Y)])</f>
        <v>0</v>
      </c>
      <c r="D23" s="8">
        <f>SUBTOTAL(109,Tabla13[X^2])</f>
        <v>55</v>
      </c>
      <c r="E23" s="9">
        <f>SUBTOTAL(109,Tabla13[(X)(Y)])</f>
        <v>0</v>
      </c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10"/>
      <c r="G24" s="10"/>
      <c r="H24" s="2"/>
      <c r="I24" s="2"/>
      <c r="J24" s="2"/>
      <c r="K24" s="2"/>
      <c r="L24" s="2"/>
      <c r="M24" s="2"/>
    </row>
    <row r="25" spans="1:13" ht="15.75" thickBot="1" x14ac:dyDescent="0.3">
      <c r="A25" s="11"/>
      <c r="B25" s="2"/>
      <c r="C25" s="2"/>
      <c r="D25" s="2"/>
      <c r="E25" s="2"/>
      <c r="F25" s="10"/>
      <c r="G25" s="10"/>
      <c r="H25" s="2"/>
      <c r="I25" s="2"/>
      <c r="J25" s="2"/>
      <c r="K25" s="2"/>
      <c r="L25" s="2"/>
      <c r="M25" s="2"/>
    </row>
    <row r="26" spans="1:13" ht="15.75" thickBot="1" x14ac:dyDescent="0.3">
      <c r="A26" s="51" t="s">
        <v>16</v>
      </c>
      <c r="B26" s="108">
        <f>COUNTA(Tabla13[PERÍODO])</f>
        <v>5</v>
      </c>
      <c r="C26" s="10"/>
      <c r="D26" s="52" t="s">
        <v>19</v>
      </c>
      <c r="E26" s="54">
        <v>6</v>
      </c>
      <c r="F26" s="26" t="s">
        <v>30</v>
      </c>
      <c r="G26" s="26"/>
      <c r="H26" s="2"/>
      <c r="I26" s="2"/>
      <c r="J26" s="2"/>
      <c r="K26" s="2"/>
      <c r="L26" s="2"/>
      <c r="M26" s="2"/>
    </row>
    <row r="27" spans="1:13" ht="15.75" thickBot="1" x14ac:dyDescent="0.3">
      <c r="A27" s="10"/>
      <c r="B27" s="10"/>
      <c r="C27" s="10"/>
      <c r="D27" s="24" t="s">
        <v>4</v>
      </c>
      <c r="E27" s="45">
        <f>B28+(B29*E26)</f>
        <v>0</v>
      </c>
      <c r="F27" s="10"/>
      <c r="G27" s="10"/>
      <c r="H27" s="2"/>
      <c r="I27" s="2"/>
      <c r="J27" s="2"/>
      <c r="K27" s="2"/>
      <c r="L27" s="2"/>
      <c r="M27" s="2"/>
    </row>
    <row r="28" spans="1:13" ht="15.75" thickBot="1" x14ac:dyDescent="0.3">
      <c r="A28" s="52" t="s">
        <v>17</v>
      </c>
      <c r="B28" s="46">
        <f>((C23-(B29*B23))/B26)</f>
        <v>0</v>
      </c>
      <c r="C28" s="10"/>
      <c r="E28" s="23"/>
      <c r="F28" s="10"/>
      <c r="G28" s="10"/>
      <c r="H28" s="2"/>
      <c r="I28" s="2"/>
      <c r="J28" s="2"/>
      <c r="K28" s="2"/>
      <c r="L28" s="2"/>
      <c r="M28" s="2"/>
    </row>
    <row r="29" spans="1:13" ht="15.75" thickBot="1" x14ac:dyDescent="0.3">
      <c r="A29" s="53" t="s">
        <v>18</v>
      </c>
      <c r="B29" s="40">
        <f>((B26*(E23))-(B23*C23))/((B26*D23)-(B23^2))</f>
        <v>0</v>
      </c>
      <c r="C29" s="10"/>
      <c r="D29" s="52" t="s">
        <v>19</v>
      </c>
      <c r="E29" s="54">
        <v>7</v>
      </c>
      <c r="F29" s="26" t="s">
        <v>31</v>
      </c>
      <c r="G29" s="26"/>
      <c r="H29" s="2"/>
      <c r="I29" s="2"/>
      <c r="J29" s="2"/>
      <c r="K29" s="2"/>
      <c r="L29" s="2"/>
      <c r="M29" s="2"/>
    </row>
    <row r="30" spans="1:13" ht="15.75" thickBot="1" x14ac:dyDescent="0.3">
      <c r="A30" s="10"/>
      <c r="B30" s="10"/>
      <c r="C30" s="10"/>
      <c r="D30" s="24" t="s">
        <v>4</v>
      </c>
      <c r="E30" s="45">
        <f>B28+(B29*E29)</f>
        <v>0</v>
      </c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17"/>
      <c r="B31" s="2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17"/>
      <c r="B32" s="2"/>
      <c r="C32" s="2"/>
      <c r="D32" s="3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8.75" x14ac:dyDescent="0.3">
      <c r="A35" s="55" t="s">
        <v>24</v>
      </c>
      <c r="B35" s="56"/>
      <c r="C35" s="57"/>
      <c r="D35" s="57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31"/>
      <c r="B36" s="31"/>
      <c r="C36" s="31"/>
      <c r="D36" s="31"/>
      <c r="E36" s="31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31"/>
      <c r="B37" s="31"/>
      <c r="C37" s="31"/>
      <c r="D37" s="31"/>
      <c r="E37" s="31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31"/>
      <c r="B38" s="31"/>
      <c r="C38" s="31"/>
      <c r="D38" s="31"/>
      <c r="E38" s="31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44"/>
      <c r="B39" s="44"/>
      <c r="C39" s="44"/>
      <c r="D39" s="44"/>
      <c r="E39" s="44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44"/>
      <c r="B40" s="44"/>
      <c r="C40" s="44"/>
      <c r="D40" s="44"/>
      <c r="E40" s="44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44"/>
      <c r="B41" s="44"/>
      <c r="C41" s="44"/>
      <c r="D41" s="44"/>
      <c r="E41" s="44"/>
      <c r="F41" s="2"/>
      <c r="G41" s="2"/>
      <c r="H41" s="2"/>
      <c r="I41" s="2"/>
      <c r="J41" s="2"/>
      <c r="K41" s="2"/>
      <c r="L41" s="2"/>
      <c r="M41" s="2"/>
    </row>
    <row r="42" spans="1:13" ht="15.75" thickBo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.75" thickBot="1" x14ac:dyDescent="0.3">
      <c r="A43" s="32" t="s">
        <v>21</v>
      </c>
      <c r="B43" s="33" t="s">
        <v>10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16">
        <f t="shared" ref="A44:B48" si="2">H6</f>
        <v>0</v>
      </c>
      <c r="B44" s="6">
        <f t="shared" si="2"/>
        <v>0</v>
      </c>
      <c r="C44" s="2"/>
      <c r="D44" s="25" t="s">
        <v>16</v>
      </c>
      <c r="E44" s="38">
        <f>COUNTA(A44:A48)</f>
        <v>5</v>
      </c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16">
        <f t="shared" si="2"/>
        <v>0</v>
      </c>
      <c r="B45" s="6">
        <f t="shared" si="2"/>
        <v>0</v>
      </c>
      <c r="C45" s="2"/>
      <c r="D45" s="36" t="s">
        <v>12</v>
      </c>
      <c r="E45" s="39">
        <f>B48</f>
        <v>0</v>
      </c>
      <c r="F45" s="2"/>
      <c r="H45" s="2"/>
      <c r="I45" s="2"/>
      <c r="J45" s="2"/>
      <c r="K45" s="2"/>
      <c r="L45" s="2"/>
      <c r="M45" s="2"/>
    </row>
    <row r="46" spans="1:13" ht="15.75" thickBot="1" x14ac:dyDescent="0.3">
      <c r="A46" s="16">
        <f t="shared" si="2"/>
        <v>0</v>
      </c>
      <c r="B46" s="6">
        <f t="shared" si="2"/>
        <v>0</v>
      </c>
      <c r="C46" s="2"/>
      <c r="D46" s="37" t="s">
        <v>13</v>
      </c>
      <c r="E46" s="40">
        <f>B44</f>
        <v>0</v>
      </c>
      <c r="F46" s="2"/>
      <c r="G46" s="2"/>
      <c r="H46" s="2"/>
      <c r="I46" s="2"/>
      <c r="J46" s="2"/>
      <c r="K46" s="2"/>
      <c r="L46" s="2"/>
      <c r="M46" s="2"/>
    </row>
    <row r="47" spans="1:13" ht="15.75" thickBot="1" x14ac:dyDescent="0.3">
      <c r="A47" s="16">
        <f t="shared" si="2"/>
        <v>0</v>
      </c>
      <c r="B47" s="6">
        <f t="shared" si="2"/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.75" thickBot="1" x14ac:dyDescent="0.3">
      <c r="A48" s="16">
        <f t="shared" si="2"/>
        <v>0</v>
      </c>
      <c r="B48" s="6">
        <f t="shared" si="2"/>
        <v>0</v>
      </c>
      <c r="C48" s="2"/>
      <c r="D48" s="41" t="s">
        <v>14</v>
      </c>
      <c r="E48" s="42" t="e">
        <f>((E45/E46)^(1/(E44-1))-1)</f>
        <v>#DIV/0!</v>
      </c>
      <c r="F48" s="2"/>
      <c r="G48" s="2"/>
      <c r="H48" s="2"/>
      <c r="I48" s="2"/>
      <c r="J48" s="2"/>
      <c r="K48" s="2"/>
      <c r="L48" s="2"/>
      <c r="M48" s="2"/>
    </row>
    <row r="49" spans="1:13" ht="15.75" thickBo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.75" thickBot="1" x14ac:dyDescent="0.3">
      <c r="A50" s="2"/>
      <c r="B50" s="2"/>
      <c r="C50" s="2"/>
      <c r="D50" s="41" t="s">
        <v>15</v>
      </c>
      <c r="E50" s="43" t="e">
        <f>E45*(1+E48)</f>
        <v>#DIV/0!</v>
      </c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8.75" x14ac:dyDescent="0.3">
      <c r="A55" s="58" t="s">
        <v>23</v>
      </c>
      <c r="B55" s="59"/>
      <c r="C55" s="60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31"/>
      <c r="B56" s="31"/>
      <c r="C56" s="31"/>
      <c r="D56" s="31"/>
      <c r="E56" s="31"/>
      <c r="F56" s="31"/>
      <c r="G56" s="2"/>
      <c r="H56" s="2"/>
      <c r="I56" s="2"/>
      <c r="J56" s="2"/>
      <c r="K56" s="2"/>
      <c r="L56" s="2"/>
      <c r="M56" s="2"/>
    </row>
    <row r="57" spans="1:13" x14ac:dyDescent="0.25">
      <c r="A57" s="31"/>
      <c r="B57" s="31"/>
      <c r="C57" s="31"/>
      <c r="D57" s="31"/>
      <c r="E57" s="31"/>
      <c r="F57" s="31"/>
      <c r="G57" s="2"/>
      <c r="H57" s="2"/>
      <c r="I57" s="2"/>
      <c r="J57" s="2"/>
      <c r="K57" s="2"/>
      <c r="L57" s="2"/>
      <c r="M57" s="2"/>
    </row>
    <row r="58" spans="1:13" x14ac:dyDescent="0.25">
      <c r="A58" s="31"/>
      <c r="B58" s="31"/>
      <c r="C58" s="31"/>
      <c r="D58" s="31"/>
      <c r="E58" s="31"/>
      <c r="F58" s="31"/>
      <c r="G58" s="2"/>
      <c r="H58" s="2"/>
      <c r="I58" s="2"/>
      <c r="J58" s="2"/>
      <c r="K58" s="2"/>
      <c r="L58" s="2"/>
      <c r="M58" s="2"/>
    </row>
    <row r="59" spans="1:13" x14ac:dyDescent="0.25">
      <c r="A59" s="44"/>
      <c r="B59" s="44"/>
      <c r="C59" s="44"/>
      <c r="D59" s="44"/>
      <c r="E59" s="44"/>
      <c r="F59" s="44"/>
      <c r="G59" s="2"/>
      <c r="H59" s="2"/>
      <c r="I59" s="2"/>
      <c r="J59" s="2"/>
      <c r="K59" s="2"/>
      <c r="L59" s="2"/>
      <c r="M59" s="2"/>
    </row>
    <row r="60" spans="1:13" x14ac:dyDescent="0.25">
      <c r="A60" s="44"/>
      <c r="B60" s="44"/>
      <c r="C60" s="44"/>
      <c r="D60" s="44"/>
      <c r="E60" s="44"/>
      <c r="F60" s="44"/>
      <c r="G60" s="2"/>
      <c r="H60" s="2"/>
      <c r="I60" s="2"/>
      <c r="J60" s="2"/>
      <c r="K60" s="2"/>
      <c r="L60" s="2"/>
      <c r="M60" s="2"/>
    </row>
    <row r="61" spans="1:13" x14ac:dyDescent="0.25">
      <c r="A61" s="44"/>
      <c r="B61" s="44"/>
      <c r="C61" s="44"/>
      <c r="D61" s="44"/>
      <c r="E61" s="44"/>
      <c r="F61" s="44"/>
      <c r="G61" s="2"/>
      <c r="H61" s="2"/>
      <c r="I61" s="2"/>
      <c r="J61" s="2"/>
      <c r="K61" s="2"/>
      <c r="L61" s="2"/>
      <c r="M61" s="2"/>
    </row>
    <row r="62" spans="1:13" ht="15.75" thickBot="1" x14ac:dyDescent="0.3">
      <c r="A62" s="2"/>
      <c r="B62" s="2"/>
      <c r="C62" s="2"/>
      <c r="D62" s="61"/>
      <c r="E62" s="2"/>
      <c r="F62" s="2"/>
      <c r="G62" s="2"/>
      <c r="H62" s="2"/>
      <c r="I62" s="2"/>
      <c r="J62" s="2"/>
      <c r="K62" s="2"/>
      <c r="L62" s="2"/>
      <c r="M62" s="2"/>
    </row>
    <row r="63" spans="1:13" ht="15.75" thickBot="1" x14ac:dyDescent="0.3">
      <c r="A63" s="69" t="s">
        <v>21</v>
      </c>
      <c r="B63" s="70" t="s">
        <v>10</v>
      </c>
      <c r="C63" s="70" t="s">
        <v>25</v>
      </c>
      <c r="D63" s="62"/>
      <c r="E63" s="2"/>
      <c r="F63" s="2"/>
      <c r="G63" s="2"/>
      <c r="H63" s="2"/>
      <c r="I63" s="2"/>
      <c r="J63" s="2"/>
      <c r="K63" s="2"/>
      <c r="L63" s="2"/>
      <c r="M63" s="2"/>
    </row>
    <row r="64" spans="1:13" ht="15.75" thickBot="1" x14ac:dyDescent="0.3">
      <c r="A64" s="16">
        <f t="shared" ref="A64:B68" si="3">H6</f>
        <v>0</v>
      </c>
      <c r="B64" s="6">
        <f t="shared" si="3"/>
        <v>0</v>
      </c>
      <c r="C64" s="66" t="s">
        <v>9</v>
      </c>
      <c r="D64" s="63"/>
      <c r="E64" s="74" t="s">
        <v>26</v>
      </c>
      <c r="F64" s="64" t="e">
        <f>C69/(COUNTA(A64:A68)-1)</f>
        <v>#DIV/0!</v>
      </c>
      <c r="G64" s="2"/>
      <c r="H64" s="2"/>
      <c r="I64" s="2"/>
      <c r="J64" s="2"/>
      <c r="K64" s="2"/>
      <c r="L64" s="2"/>
      <c r="M64" s="2"/>
    </row>
    <row r="65" spans="1:13" ht="15.75" thickBot="1" x14ac:dyDescent="0.3">
      <c r="A65" s="16">
        <f t="shared" si="3"/>
        <v>0</v>
      </c>
      <c r="B65" s="6">
        <f t="shared" si="3"/>
        <v>0</v>
      </c>
      <c r="C65" s="67" t="e">
        <f>(B65-B64)/B64</f>
        <v>#DIV/0!</v>
      </c>
      <c r="D65" s="63"/>
      <c r="E65" s="75" t="s">
        <v>27</v>
      </c>
      <c r="F65" s="43" t="e">
        <f>B68*(1+F64)</f>
        <v>#DIV/0!</v>
      </c>
      <c r="G65" s="2"/>
      <c r="H65" s="2"/>
      <c r="I65" s="2"/>
      <c r="J65" s="2"/>
      <c r="K65" s="2"/>
      <c r="L65" s="2"/>
      <c r="M65" s="2"/>
    </row>
    <row r="66" spans="1:13" x14ac:dyDescent="0.25">
      <c r="A66" s="16">
        <f t="shared" si="3"/>
        <v>0</v>
      </c>
      <c r="B66" s="6">
        <f t="shared" si="3"/>
        <v>0</v>
      </c>
      <c r="C66" s="67" t="e">
        <f t="shared" ref="C66:C68" si="4">(B66-B65)/B65</f>
        <v>#DIV/0!</v>
      </c>
      <c r="D66" s="63"/>
      <c r="E66" s="71"/>
      <c r="F66" s="72"/>
      <c r="G66" s="2"/>
      <c r="H66" s="2"/>
      <c r="I66" s="2"/>
      <c r="J66" s="2"/>
      <c r="K66" s="2"/>
      <c r="L66" s="2"/>
      <c r="M66" s="2"/>
    </row>
    <row r="67" spans="1:13" x14ac:dyDescent="0.25">
      <c r="A67" s="16">
        <f t="shared" si="3"/>
        <v>0</v>
      </c>
      <c r="B67" s="6">
        <f t="shared" si="3"/>
        <v>0</v>
      </c>
      <c r="C67" s="67" t="e">
        <f t="shared" si="4"/>
        <v>#DIV/0!</v>
      </c>
      <c r="D67" s="63"/>
      <c r="E67" s="61"/>
      <c r="F67" s="61"/>
      <c r="G67" s="2"/>
      <c r="H67" s="2"/>
      <c r="I67" s="2"/>
      <c r="J67" s="2"/>
      <c r="K67" s="2"/>
      <c r="L67" s="2"/>
      <c r="M67" s="2"/>
    </row>
    <row r="68" spans="1:13" ht="15.75" thickBot="1" x14ac:dyDescent="0.3">
      <c r="A68" s="16">
        <f t="shared" si="3"/>
        <v>0</v>
      </c>
      <c r="B68" s="6">
        <f t="shared" si="3"/>
        <v>0</v>
      </c>
      <c r="C68" s="68" t="e">
        <f t="shared" si="4"/>
        <v>#DIV/0!</v>
      </c>
      <c r="D68" s="63"/>
      <c r="E68" s="71"/>
      <c r="F68" s="73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65" t="e">
        <f>SUM(C65:C68)</f>
        <v>#DIV/0!</v>
      </c>
      <c r="D69" s="61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F 1 4 1 7 D 0 D - 9 7 3 C - 4 E 4 9 - A 0 F 5 - 6 E 3 1 7 3 5 3 8 9 D 1 } "   T o u r I d = " 3 7 4 c a 5 5 6 - 3 9 c a - 4 5 f 6 - 8 3 f b - 6 0 6 3 2 3 9 e 8 5 a 9 "   X m l V e r = " 5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B C E A A A Q h A V l M W R s A A C s f S U R B V H h e 7 X 1 p b F x Z d t 6 p v b g V W d x 3 U l J r a X W 3 N G q 1 W l L 3 q B f P O B 7 E 6 Q Q G s h p x g g A B n D 9 x E O S H k 3 g y s S c e J B g g i Y M Y E 9 h I A j v + E Q N x j C w w g m C i 7 l a 3 1 J J G T S 2 t b m 0 k x X 1 f a i / W z t z v 1 L v k 4 + N 7 V a + K R b J I v g 8 o 1 l 6 s e u 9 + 9 + z n 2 P 7 X / c R 6 L p c j Y H 1 9 f c s 1 o L 5 t B D O v K Q f v H k t S j a u 8 z 1 5 d W a b m l l b l X h 7 h h F 1 8 X o 5 C 8 R y 1 N t i V R w 8 O l h c X q L W 9 Q 7 l X P t K p F L n c b u W e e e A 8 Z 9 J p s j s c 5 B C X 3 U I y m S C P x 6 v c M w + s l E + G v Z Q r c z n a b D b l l j H U r 5 G 3 1 d d 2 L Y l K J c d u k Q m 4 P 1 3 6 S Z f w N 7 d Q M p F Q 7 g m C x Y j q X G m a X E x U F Z l K O X 7 Z b E a 5 t T M 4 X a 6 y z l s m k 2 E y r S w v K Y 9 U F m l B 1 l w u W x 6 Z x M 9 5 K N Y L f p W 9 O C 9 0 U e 7 a V 7 + P C a X 3 B K C 9 r 0 W x 5 3 e K t X S Z R 0 Y A u 4 X H 6 9 3 4 j g 3 u N O + q J 7 p K P 1 l q J N b W l F v 7 A F t l N g I c m 3 L I 6 R J E x D F 0 u Z z K I 5 U B N K S E 2 P z w + X Z 7 e Z I P Q u J C b 4 q + c z J B 7 f V Z 5 d H S U e q a l / d x j Y v h G S r 1 g 3 c L I a G m 7 Q S p V F L 5 s X m 1 d q e I x 4 W o q y B K O Y 5 Z I S H K w U r M T o 9 n X R R L b W 5 Q a u l d K i p 3 6 t c p E g k J E t n J K z a / S i C d t d F q f G d r Z i d r f 5 v K B + z k A y u N r 2 b L V / s A q A + h 4 K r Y W S u z q 9 b V 1 S u 3 K g X z x x L q U D l o q c t R U i y 0 O v f m / 4 L q V g 6 y 2 e w 2 2 7 R c Q C o 1 N D Q q 9 6 D y p S g e i w o b K i m I F q Z w K E T z s z P K s + b w s 0 k 3 p c R v 3 S l K 4 Y C 8 j e u S q b y X Z A L q P T u X L E 3 + F u X W z g E 1 s p K A 3 W A W 5 a p D w P G W r d L N r h j S p S K w u q L c 2 o 6 o I E E h g D B q e L 0 1 y i 1 i 8 r h c b q o V G 5 b H 4 x F E 8 5 G v s Z E 6 u 3 v Y S Q G J i m M F Q h c C H F m O n f O J U c p a l 6 9 l Q q n f u N e E K Y Z W s b t W A u X u 7 r u N X N b 8 7 4 N T o F w 0 1 1 b m O B a S T n X 1 D c o t f Y A w a / G 4 c m 8 r Q J 5 M R n 9 z g Z a B j U z a c N I r r c X H w 1 7 6 f y + 8 V J l f W h x 6 X N l Q + Y B i Z N o P s j 1 f d P J B w m V 4 2 a U 8 W j o q o f K l h C p S a U i X q x n 0 D x 6 j m F C J o t H I j s 9 F O W + P R i J s 7 x i B n R 1 F S G 9 E B s D p d J n a N P A d t J 8 D 0 0 C 6 y y u 5 T E v h B G 6 b V v n 2 g 0 y A O g 4 1 s e q g 6 4 J Y k 4 H S V J 9 K O S R 2 Q 8 o V U 5 O 0 g A 1 X L y S B J C L U I a h B i c T a F k c D H t c C 5 x C v A 0 q N I y X W 4 t t U N j 1 k i n g P 6 + r r C 6 p t T q d T 2 F H F H T + S 2 P h O W b F E E j v w C B d D K W t / g 1 D 7 R Z h i 0 L r O 8 S 2 H l 1 z 0 9 Z x 5 a b W 6 v F x w Z z W L S L i 0 x W 8 G x R Z g M U A d A j n g J Y N a h B 0 e Q W 2 3 2 8 M b y e L i 3 I b U A A l h t w R W h B 0 k D m s h a a H F 4 u I C x / a K I Z 0 q b h N G I y H l l j 5 q 6 + p 0 b c u l 6 P Z N 4 O a 4 j 4 O 5 4 e T u E a o Y 1 N z h V V a M T N V E N o 9 z n U k 1 H 3 H Q 0 4 X t p I K X R / 1 t 4 / E o t b S 1 K / d 2 h k q Q U o t S V L 7 C y H 8 O d n j Y O f h c m 8 1 O 7 e 1 d 5 B C P q e F v a W F 7 B r 9 n Z W l R e b Q w 3 C Y z K x C m K I b G p m b l l j F g L 6 V S q S 1 r r 6 0 + u 4 1 U k E 5 7 A b M c K b p C q o l M Q D K z u Q B n Q g 7 S 2 v Q X e t K 0 K M g m k S s 3 D 0 U H t U J d q T R q a m q V W / s D s 5 t N Z 1 c P L Z s g n 1 n H y d z M t H L L G J L E a l U T p J L I 5 P Z W K p n h w h a n x E G E Q 7 M l O O 0 5 a q / P 8 I l N J M R u W c H f t x u L H 6 r Z f i M c D r H d g h w / q I F Q t 9 a E z Q Q H C B w x e A y X Z i H Z i g G S x Q x a 2 8 0 R G Z I W 0 l Q L n N Z P R / b / 2 K k B L t n + + 9 2 I 4 Y q r d r K t i 5 N 8 u m Z E S K m s M M i T F I n G K B q N C 6 M 3 T b U 1 N T Q / v 0 B / 4 a M / b 1 p d 2 Q 9 g 8 Z p d h L s F s 8 m o q 8 t L 1 N z a p t z T R 0 S Q s 8 G 3 G a w t h J m p C e r p G 1 D u F c b c z B R 1 9 f T x b W g p d y c q E 8 A t B 4 X U d E N C H Q T J h b j F l d 4 Q e d 1 O N s x h E 9 y b 9 t K V g X w A c H R k l K a m p u n s a 2 e p s b G R a m s 3 A 4 m l A p 9 X q m f M D L D z 7 4 Z t V g r M E g q Z 5 j g G t g L f F z a U e a m L N W a e F L F o l L 2 E n 4 5 4 h b q n P L h P M C L V g S Y U A J u p p W 5 T r 0 4 J F V 7 w i w L h O P l 9 t U y E U C h E Y 2 P j v B g G B v r J 5 / O V T I 6 1 t T W h 8 p V P S C O w m l A x x 0 R 5 g H o M Z 0 Y x Q D W E 2 7 7 Q s S t 1 g y h V Q o / M Z 2 g 8 X H l b t l S U R K i D Q i Y A + W l X B 7 d 7 l h 7 P O u i 1 r i y n 8 q M O y u f N M S k W h B o 4 L C T X u X O v U 0 N D g 5 B a 5 u y i 4 O o q N T U 3 8 4 I J G 7 j P Q d 6 m p q a N B Y W 4 F Z w i u I 8 L 2 y J K D A a e N 7 v 4 c v L 5 / c R a K k c 1 7 u L f A c 4 B P X t m J y i V g N U g n S T 0 S L W / Z 7 I C S B s c 3 O y 6 g + M T g T U 7 x 6 z g D Y S E G T w 2 S B 9 8 8 B 7 v y A 8 e P K S h o f s U D A Z 5 l + Y F L y 7 Y U O R F Q t 4 C m a a F G o m d V V 6 Q z A k b 7 u n T Z x S J R P h A 4 4 L s D J k u k 7 / v 4 M I + X P K L y L Z v Z F L v m S D T 5 K q 9 Y H A 0 G F g 1 T a Z S N m Q E j E v B X r n J y 8 U 2 C X W Q p J P E t 4 8 l y a u p 7 E W q k h q n 2 j P U X J P b k m y L 3 x q L x V h q j U 9 M C H J k B d H y 6 g w I g M X u 8 b g 5 G I r M 6 N b W F i b f 4 O A A t e t 4 q S A B H z 5 4 x O S 7 f P l S y W r l X i O c s F E s a a c O X 5 Z S 4 r d 7 3 c b f t x S V F 6 q h z 6 R j o l Q J d V 1 s k t W 0 R L V S 6 s g Q C n C K 8 / b B K 8 Z 1 Q P j t y C 7 A I c j f X t + Q W F D n c I 0 D i G x o I 5 s D r 3 / 5 c o y J 2 N P T s 2 8 S y A i Q 1 O p Q Q z x l o 9 E V J 7 3 R l a Z w N E G + e n 3 n h J G d J Y + J G i v L i 9 T S m t 9 w I M G x s e C 4 p F N C k i c R U 1 p X p L e T V d 9 S 1 E i 9 8 7 q f 0 P 7 2 L W c b B + c g 4 t 5 k / o T 8 4 E + G 6 e L 3 v + D b I I 8 W T U J C F U J e K u X 7 J W D x Q F 0 D e Z D W k 0 o m q L 6 + X h j l d Y Z k A k C g Y 0 K t h G o 4 N j b G k q 2 a g A K 8 k e X N 7 1 8 r b F C Q C U j E A n y t B 6 P f j G O m L b p s b P I r t 4 R k E 8 / h m O D 9 N b V 1 1 O T 3 i 0 s z N f h 8 5 K 2 p Z T K h X k 1 u W B K 4 L S / i D 1 + j y t h p 2 1 m q V q W h / s 5 A d W 2 f Z a L O k / 9 R v / x O N / 3 h r 7 7 B t + v c 2 8 k T F P Z U u S h l F w U h z 7 x 6 h h 0 U t 2 / f o R X k z l U J I M l P t G Z 0 D X v E 9 c q C Z h 9 G 1 j j c 5 3 c n P O R r b N p S J J j I 2 M C P L U A q E o 6 Z d r e H V E N o J C 2 k I + q w s N l d 7 C v z O + 4 R N l Q + L d M O G t 4 7 n i S 3 c / M 3 G K k G 7 w w m e V c u B z h G 2 p N e D N F o l E a G R + j 8 t 8 6 X / N 6 9 R m k x J L H g x W G E t O t 0 r 3 A 9 U 0 h s W M 8 W X c y v 5 p o s z U W c d L 4 7 x Z 7 W 2 b C d p o N 5 K d c g 7 N h z 3 R n u Q F U O q s 2 O A u S 5 5 S 3 7 o J M J U J O p E O B C L x f l E A I q Y j A U Z h u k 2 o F k 2 l K A b A W Q J J h r p h s j b v p y 2 k 2 R p I 2 i 4 j I p H k 9 n i b 6 c c n P C s i Q T E E n a 6 d a Y m w s C 1 b m Z A D b C G 6 M e r d D b g t c 7 z V c 5 7 x U k h w 6 F y g f g 5 K n R 0 6 h 5 Q M F E c L s n a z m S o j d / 4 w t 6 u W j s w i 2 3 p g o k b G r 0 U d y g W x J O R E j Y W y 9 e D N P 8 / B w F A g H 2 J M L 9 v p d A F g R s R k g d b T 4 x k l D 1 F v j V w R T 9 3 M k E 9 Y p j f e 1 E i t p K r K 7 G / / l i L C 8 R H 8 y 4 u d Y N g J 2 H 2 0 a b X 0 e D / r m t B r D K d x g k F D D o z 9 A r b Z u S 4 M m 8 m 1 U N e L X U W e l o N a U W N l l x Z p P p H N V 6 j N 3 G i M P A m C 4 H C w s L F A 5 H 2 N 2 u z Q q A f T U 6 + p J O n z 7 F U g y v W 1 p a o o X 5 R f r u z 3 + 4 a 9 n o W K z f z L s 4 K J 4 V h H k w 4 x S P O T b I V C t s r S v i O U i b l y t O i q b s d L Y 9 T c 0 G p I H q N 7 5 q 7 K w p B 2 7 H O q v o S i R j C + J p 2 w Y Z q w X Y P B 1 / 9 e / + k 9 9 U 7 h 9 4 B M U i W U v Z q L 0 h f 9 J l q j 9 U h J m Q c 2 O x h I X K 0 e X b 3 O X Q s M S l 5 x Z U A Z 6 s G p N Z F V o g G w N Z B k N D D 6 i l p Z k 9 h x L P n j 2 n k y d f U X I N a 8 n v b 6 L u 7 m 5 q b W u h + / c f c e x r t 5 J 7 4 S 6 f F h I b 1 4 m M f Y s U S g u S j Q m C 4 L j F 0 3 a W U i v C R k K P D 2 2 4 C u T 0 1 + Q o J l 4 H 6 a K V c O U i u y 4 k o 9 j 4 W n T 6 Y b j E d 4 D N t p P e j b u B q l f 5 S j 1 c c x H H F r 0 c k u n z l 5 4 N r x Z 2 u 9 b a 0 l W G + g b j B i Q L o R S N L h i r i 3 A b d 3 V 1 0 V t v v U m P H 3 9 N w 8 P D g q B x W l 5 e p m g 0 x n a W G t j p W l p a 6 M K F 8 / T p p 5 / p l r P v F P J 4 l J K x n R L H 9 f a 4 h + 2 i p Z i D i z x v j + d t p J t C W u C T z n U X L 5 M v B R O C 1 J + M 6 D u Y 0 N j S J a R Y N c H 2 J 3 f C 1 f W N K g B 4 8 a A q A F g w Y 0 I d m Q r l t 9 U T L R k 2 m N 8 / U d o i R c d Y r 0 G m w F / 6 N / d p a i V B 9 3 / 0 j v K I M R B v C Q S C N P T l E B 0 / c Y z 6 + v o 4 z m W E u b k 5 I d 0 y 1 N + f L 1 2 o B L 5 Z c N G c c j w O C j q E t v F G 9 3 Z n B B a v t L 2 q A Y e S U E C / s K d O K f Y U d u M b Y p d T / 1 C / U C M u i h 3 O L F C O b a R 6 I c E 1 n V 0 n j 8 u c w M / H V z J s T x X z H C I w f P 3 6 J / S d 7 3 x Y k H j F A D U s J u y h e 9 M e 8 f + V B w 8 Q I I n e P 6 F f X g 8 J p q 3 c 3 i 9 U v c p n F j C i 1 W h Q g r 0 A z K M G b 2 6 L + h i I 2 9 k + M I t C H Y + Q N W 6 W T A D s K Z C z G J k A k O j N N 9 8 s O z g M G w P G O 1 z U d y c P J p m A p h r j f b / S a u Z O c G g I B a + P h N e 5 T m u R V S 7 j x u J F 6 6 x 2 d 3 C b 6 / f p g p M y R c w p R O i h p q m 7 n O 4 E q G g 1 U 8 y n R m O T j 7 7 5 + i m n M 5 U C O G + H h L 2 j P j Y H F e j P b g Q 4 L V z 2 d d 1 0 s 7 3 G o S E U N v t X W j P c c h j p N e 1 t T e x y R s o Q y J B 1 + Z R X b s W n o 1 6 6 M + H R 7 a A E Q D W r Z N a 4 2 f J w N V D O f / n K J b r 3 s y 8 5 8 8 I s H s + 5 O N X n M A A q 6 2 e j H s r A 7 a e D t w d S u r G y v c a h I R R 2 Y + T q g V B v C t u o X p N e d L w 5 T z Y 9 I N Z i 5 C 1 q a W 1 j C b X f Q J X x y V M n 2 E t Y b A L I c t T O D U w W d f r Y H W T g D D l t + u c J D V G R y l T u b K h K 4 d A Q C l g W a g E W k d 5 B h Q Q D o Y z M F s R P 9 A C X N 1 o f V w p G r b j + + M 4 c f f d f 3 u O N Q Q / B 4 C r 1 9 f V T Z 2 c 7 3 b 3 7 J Z d F G K G 1 X t i L J u y z g w a c o 6 / n t 2 s S C F A j V P J 2 f 6 p i M b B y c a g I B e D g z o X R r y + / o L Q H u K 9 J X 9 o s i l 0 d f f 7 0 U M n F a a Q + L g R T t B p N i 1 1 4 6 x d G N T D q i / z + F v 4 e D Q 3 1 5 H G 7 2 e t o B N Q 4 F b M N D y r m x b k d X h a 2 r 8 q 5 A g 8 f z h 0 2 U j R C 1 a L b l 9 0 Y l q C t m 6 s 0 D q 3 b / E x 7 m u u f E I A 8 J t Q 9 N V A a b 1 R K j R N y 7 f h 2 9 2 w w E O B 6 H K i A O w H 6 3 L l V m R L F E A o F u Z e 5 J G I g s C J U v i S 3 c B 7 o 7 + f H t I A 9 a L Q 5 H A a A O E i Z 0 p u / j M D + N 6 o 2 3 X B Q a e 1 I v H + 3 J N m h k 1 A S K C O A s 2 F K J x k W X Z K M b C a o D t q 6 K Y x g Q W E c E k g L A d 1 Q j V S x l a W l v C 1 W o r R r b G z i X u U S G H / T 0 u y n 5 8 + e G 2 a w Y x M 5 z A A Z Z F G p F o 2 a e W J 6 T p n d V A s P L a E k k C 4 D 7 5 A 6 8 H e u O 7 1 R l K g H p N a g u w 6 A X n B u T / 7 k F Z J O c K 9 3 9 f S y J M F Q Z y x 2 2 U I Y g d y W t j Z + D s F c b t Z v A t z 8 J Z n Y 8 n 9 x G 8 H e j o 4 O d q P r J T b v Z M b s Q Q E y Y P S G m p d b 6 1 Y p H H p C A T j 4 H w 9 7 6 O / 9 5 y c 0 E 8 i r c / 0 G t p S E 3 Z Y v u 0 Z j R T l b C t P T Q Q 4 9 y L Q k O D G w 6 F H y D T J i X I 3 6 P b C D 0 K w f j U w K I R a N C P I 5 O W a F z 1 Q D e Y V I R f r 4 4 0 + 5 7 A M 5 g W r J C H X 3 K A C z d N d 0 J N B + 4 k g Q C s g I O f + z 0 S B F E 3 k 1 y V 9 T m F A X + 1 K 6 z g i u X x J 2 j V o y Y C 6 T X p k F y j 3 q G 3 y 6 / R j s R Y r 5 M A 1 w R R B F D / g 8 d G f 6 6 K N f p M 7 O D q 6 h u n X z C x o f G + d S E c y n x d R 7 I / I f J t x 6 6 e F a K o n 9 a s 8 s c W i d E n p A X d S H S t e j j D j w n w p V 0 A j v n U h y P Y 4 R 0 H w E T U Z A u n I a Q K J / Q 6 G W x g C k D s g j i Y 2 c Q Z u w q O W S g a c P a i T 6 L q T S G U r E 1 y i Z S t L 4 + C Q / v + R 6 l R r 8 X X z 7 s A O O J B 5 1 J E 4 Z c v v 0 7 C S v O J 8 J c d 5 3 0 y l x p A i F h Y g K U y l 4 k N 9 m d G D x G v T x Q 4 a z 0 6 7 / o s n x l 9 T a 1 s F e O z 0 p V A i Q H l p V T g + y H x 6 K I C / 9 s 9 v C 9 n P Q 5 z + 4 r D y b x / L S A n 8 P C a R a L Y W z 9 G y 1 u S h p D w v g 8 Y O d j D b c C N T r A V 2 G k Y a l N T t x r r W P l Y u j c b Q V u M Q O J s k E v C n U O i P g A K 8 I H R 0 F e H o H O x Q M U v / g c Z 6 2 V y q Z 4 j H z 6 U M g E 3 I S U Q T 5 D 7 8 3 S L / 2 C 9 u n V U D d l C o o / j r d t Z S 0 N x 0 Z M g F I A s Z v N y I T A M n U q N N K T p 5 f 4 3 e a x 5 E i l H a i f J O 3 u I 2 B 0 u 7 P R r 2 0 q i R n v v X 9 2 / T X / v 0 j S i b 1 e 0 R I Q K L E k / p 2 G j o L m Z F O A N K M o E 4 G A 8 v 0 K 9 e 6 6 a 9 c 7 l S e y Q N k w 3 q Q a i E K 8 p B 2 V O l y 9 G q C e l N U w y j b R Q I N Z A o m 0 F a A U U e K U G g 9 r A X q p o o B / d P v C 8 M X 6 m F f i 5 d a G 1 z U 1 t 6 5 Z U i 0 F v A o f v u H d 3 W l G 7 y F M q a F V C R 4 A n E f d p l 0 t U u g E x E k o L + 5 V X l k E 6 F Q g B N / E f i V G N Q E s Q 8 j 9 I 6 p W S D P s d G g F G Q n n y t x p G w o A A 0 w L w / k e 8 U B K O G O p c z t K 1 c G k l S v i l 8 h 1 g T J o J d O B A m V y m C q h X 6 Q F V k X 8 P Q h z o Q G j u r s i f G x U e r t 6 x d E y j e M 1 O u V N z k + J l T O Y 8 q 9 r a i 2 d s X V B r R B M E r N 0 j b 0 K R V H S k I B I M / N l 5 s L F E a s W a A T 6 q 0 x T F f P 3 4 f k w B h N P T g E Y 4 3 I B C C 2 B R s H n k K 7 Z q 7 p 4 L E T / D 8 C q 6 u 6 9 h k C x 5 J M 8 P y h Y 5 M E c h k t F E a h P M e d k A k 4 c o Q C E K s A O Q C U w X c 2 Z K n d R K 8 3 8 A i p L O p O O 8 h 8 g J e t F E c D X g / J h F l R S E f S S 2 n C 5 + b t N N u 2 8 p G G h s 3 a r n / w R 8 / o 6 m / e 2 S B 5 e / 0 O V 4 S F H e H I q X x q q I e 1 Y U G O B 5 w 0 u m x O Z F 3 q T 1 G j y q k B L 5 t e I F i L 6 a k J o c 4 V n y s 7 P S l e 1 5 9 / 3 d L i o r D Z N s f n q H s E B m N p W o q k 6 W R n P r A M O w / h A A s 7 A 1 o o w I l R K o 6 k h J K I p T b z w c A F b V Z 6 I S A 5 M 6 R y c p g h E 4 h g h k w g Z 1 v H p j c P g V s 1 M L l C o q n O t U G m o 4 5 C p 8 D E 6 d m C c s g E H G k J J Y H C Q 1 n N i w L F r 2 b N 2 y G y C y 1 I g H 4 R m D Z h h G g k U r C / H 4 D P g S q I u U k S a B A D x w V Q T B K K p 7 m Z / l E A H E v q M g 4 0 x h R H g B z K 4 U H j 0 / t T e e 9 s u S g 1 q + J I S y g J d E i V U K t x Z v B Q y S P D I g d Z j E b C R C I h T r R V 4 8 8 e L t H b P 7 j N T g V k N 8 B l D n v J r u k 9 v L y 0 x N d I q D 0 K + X m F g B q 3 d 4 8 l e X A e s l 7 U B Y M O 2 y a Z A M Q Z 8 Z p S z 6 k a p Z L R I p Q A d n W o f 0 / m X d x l t h Q g m w J Z z w C k y N z c D E s U L W p r 6 7 d J l t / / e I q Q m Y f / D 9 c 4 A r j w 6 m 1 m 6 0 m s U 2 A V G e X 5 3 L 2 j i J a 6 P D n e 6 k u x R M I 8 Y I Q H 0 O Q S 1 7 i g V E d v / c P e R Z + R b x 9 P c t w R p 0 E b 5 K 8 U L J W v A s A J Q i d a R O E R m 8 K i X 1 p c o H a V H Y S M h k K N / / G + Y i l M k G L F 2 p k d V p X v 2 o k k e V T J y i C S v A e C X R 5 I c q Y E W h k M + A t 7 b H G M 0 K M Q O Z o 7 G c K n B 4 t Q F Q J U E e y e k h j I o k C c C Q 0 t E Z y F d A E Z Z G 2 V F j N T k 9 T F M 3 k d H P S V r 8 P J / 5 v / 4 S t O i v 2 d v z H I j 8 G l b p T d j p A U u u T u J 0 q 1 O 4 p B t i V A u G J J 2 L j o K Q E 2 F f s X a L s N i a Q J 8 2 0 A n 7 U a t 9 F s 2 G k 6 / l T n y f G g b y N U l p 5 H G N j p n k 9 s z q h d E 9 I E H W U R + I U z o q a m T h D L u P C v p w / 9 I W y C i P n Y k z o 2 9 X Q m S s P z M a E 2 1 v E F G R Y L 8 7 P K s 1 v x t A o C u 5 U k E y C H P 9 y b c t O L J S d v M k Y V 1 + q K X U w V Q S k H q q + H x f v w 3 h u j X l q I 5 N V m T G c 5 3 Z 7 h k h 5 1 c x d s C H r A L O K c 0 v z H C J a E q j B w c t Q 7 I g K 4 U t r M C / s K 6 i D s J e T f e T A M W 0 g v l G h g G E F H 5 2 b t k r q 8 A y l M s L 9 c a o t b I B 5 D T V Y N F x R i l c E D G M / W 0 J P V z a H R h w E + b 2 7 b 8 D U s + g + F T X V j B J N V C i 9 y L b o b s 3 S 2 Q 3 9 z m w w 4 q b k 2 y / 1 I y o E l o S o I n G R t E j l K 2 J F F A T U Q M S i v t 5 Z L 5 B 2 K J y + V z t K H P 3 5 C E 7 F a Y X f N M y k A u M 4 l 3 M I 4 0 5 I J Q O k I S I d G L s h K R 7 C 3 u 1 W o l Y f s r O p O M h S H 4 8 W S q 2 Q y A Q G h T R h J E a i I y N f E N W Z e G U k r I 1 i E q i C g 6 u i V E C D x N a t 4 / l C 6 D t I g 8 T U a D n O 9 E w g j L C d B i B Z u a I m G L 4 X 6 7 m m B 1 m Q d n d 3 K P f H / C l Q a 7 y f g B E B / v B Y h A R z 2 / P H A R P p y g O j B V K A 8 j y e G 8 q G V H I o N M T Q C f R y 1 w O Q W t E G A Z 7 F G p Q 5 K G H X N s l S + C g P u 2 G / 1 b C e D l D x o S Q b J A o A I c G K E w 0 F q 7 + j a U P F g c y F m h Y 6 1 y N v D e / G Y O k N C f h 5 U Q W 3 A G L Y G S v w R C t h v I D 8 Y b d s G l J 1 f A t 9 f h h H Q Q 9 C o t / x e 4 Q N 4 a Q v w E 5 2 w p E c Q d h p m O m P z X I u H 6 R f e 8 P A m h l 9 n E W o X 8 L o w X p F w q 8 X C w h z b T 3 7 V r F 7 t 7 F 5 0 S g L h 5 G J D T A s Z 5 b C 9 F s X 7 n U 6 3 s L 0 8 7 I K P C V X S 5 2 t k d 7 p H f K 6 s 0 I W k R M B Z x s f 2 G j D w 0 a E X H V s L T e d H E B u / C y o d p i D u F 0 A G e B G V Q 5 4 n B q 7 F j U e z b m 7 x L Q E V U G Z n o N 9 P N B y i 2 h o 3 D 3 T g 5 / m v h Y o C E X s t 4 E D I z 9 D N k y c W i 7 B D Q j s I G 4 4 K S S Y A b n Q O 9 o r H 2 t o 7 e D 4 v H B q Q Z h G l + x K K E F P p F D s y + D 3 i 7 X q l 3 r s N f O t + f 5 Y X J w o d J Z n + 2 9 1 5 z o h X I x g M M J m A I Z 3 + e n s F f O e r x 5 K c c v Z A f A 9 1 s B j x P D W Z A G x W K O G B R P U 6 i e o E m Q K r m 9 5 d i 1 A V B t S a t v o c L x h 0 L c I u j N u Q O g 0 N j S x x 8 B h 2 P 2 3 h I A j h M P A o Q P 3 7 g x t T 9 G v / d U K o c 0 I F F P c 7 u n q Y a C A Z n B + Q W B K l J P p W C q D P q b b t 3 r O u J g + n V 6 W V h u T Y B O B I A S C d c C z 2 G t J N j r + I 2 2 H 0 D 7 J e z E I S D X F G a B U S F q E q D O S N L S 7 M U 1 O T n w O w g H r q O y Q O d m Z 1 2 T o g 4 0 6 Q N l r g h O H 1 X 4 7 H 6 e F E W B j V W a q r q 2 f J J Y F S e k w 7 R I I u b k N K m a n x q i T Q s R a k R l Z I f q n m 8 e 4 p P 9 3 9 r S s 8 a R 9 k g t 2 I j Q B E g q o H G 2 u v o R 5 s X i p A R g y j Q E M Y / I 7 c + q Y 2 Y B G q g o C m h i E E / r b N e B L I U y j l S A L Z 5 V h o e l h c n O P r n / y d s z T 0 2 1 c p v R Z i l W 9 s c Y 3 e / I 0 v 6 N / + n z E h / R p Y h b S J / w e X O 6 T d a W X G 8 F 4 B h Z s g O n 5 v V p V 6 g O M C M k k J K l U 9 6 Q 5 H x s J B A s h Y 6 8 p x r A r n T E p Y X F u E q i C Q a / Z a Z 5 r H U x Y C q n 7 n w 3 Y u L 5 C Y n 5 3 Z k G j a g Q M D g y c 4 H Q m A R 7 C 5 u Y V v w 9 3 u q 3 F S S 7 2 b T y a y M W q 8 N W Q X C x a E w 0 4 q p + H v B Z K q k A H 6 s q u x u L j A Z M O O L r 2 Z S h P f i s O o j + J O g R b X K E q F l w + t E 6 6 I Y 4 s U s J i w j 6 H G w 7 t q E a q C A F E U v 0 B B I E Y b T e R o f G q B A 7 v r Q m X A o A G o Q 2 j z L N U l S S w s Q M S l u F u t I I w c 2 t b T 7 K F P v / 8 2 / a 1 r P Z w x A Q k l d 3 + 8 H h I B J x / l D u U r O O a h n t s N B w x K / S U a G z d H o X 7 v x 0 P 0 e x / P 0 u j K 7 r j K d y u w j Q w L e P i w a U K 9 v T / l Y c f F k u 0 4 b x S R p N 0 i V K U x s l x 8 k S A o 2 N + U o m P t T n K 7 H O J k 5 E 8 D i A N j X a Y q 4 f 7 L 0 W F C m z F O r H W 6 2 P n Q 2 t b O a U y o 5 M W o m 4 0 a K U X 3 w P M w l k F Q A C 7 e 3 i I Z 2 J X A e c 0 0 d n S z n Z q c 4 K Y y 6 k H d S + E k T S z H d m 2 o Q b n 2 k d M g W C u B 1 g J 3 J t x c r f 1 k w S V U 3 P z j j r o O u j / j 5 c N v x a F 2 A d p 2 Y 0 a A R N F r E a Y H S B y Q R A K G M J J k 4 / E 4 h Y K r X C o y P T 3 F 6 U 0 O Q U S o I P A o y q x 0 u H v h D o Y 9 I z T F L R M A K w V k F e i l 6 u j 9 T n y f L 8 Y 9 X N e 0 X 8 D G h o R X O d 0 Q w L R 5 p D T F y g y K W x J q F 4 C O S t p d M h B Y 5 R I O J M J K Y J F x Y m s J + N H / f E m / / s c v a G Q u R n N z 8 6 z q + Y V N l U l n 6 J d + f 4 7 + 0 R 8 9 4 c p e q H 6 J t c 1 G n H / 2 Y J F + / b 9 8 L F T N v B Q B s S q J L l 9 W l 0 w A a s O 0 4 A D p g P n 0 q t 0 A P H U I g K t 7 g 6 y u 2 e l k a 3 7 6 Z T m w C L U L g G x C 8 A + 7 3 O r K E m e S I 6 A L a Z E W u 7 U E B q d J R 0 Q x h I L 5 4 O G d k S D 9 9 P E y / c 7 / n a J f / N 2 X d H s 4 y G R C N 9 p j r W 4 a m o i J / 5 9 3 T y N 9 a U m x Y 7 x C t W R P W z z K 0 k n R B i u C l t q 8 M w b 4 3 / c X 6 Q 8 / n + H b E m 2 q Q Q a A l I 4 T Z e b i V Q q Q k n D c 3 J v 0 c A / 7 i Y C T W 1 k / n N 1 M M y o V l s q 3 y 0 D G w r d 6 N j 1 / U H 9 A L A y i V k / M K A T k / 9 U I I 1 8 N k D Q s p B s 3 y R Q 2 F D 4 L u Y F X f j j E z 9 / / 0 T t c N o + E W x j M E i D S x y N 5 f b 8 S g P r 4 / i u J D a f H u 7 9 1 l + N k X / 7 2 O x s S C x I T K V J A J B K l o W k v f f C q k 2 6 K T W c / V b 7 d g C W h d h k h s d O h Z g f 9 K t C e G W o Y F r h Z M i E j A j V V a s C F D m L + 8 n + c p H / 8 p / P s r A C Q 1 X 6 q q 4 4 v g J x f p Q b u v n c 8 L y V L X c p e Z 5 b q 7 f l Y U r 1 7 n X v X I e 4 W U r n / b / 7 z y 3 T v X 1 z d o v 5 J 5 8 j S 0 h L d + O w W x Y X a i W I / 9 I A 4 b L A k 1 B 7 C 5 8 3 S p b 4 0 L 2 o 9 Y O E t z M 9 x o S G I g A 5 K 0 9 O T 3 O c c y x / P w x U O p 0 M m m 6 V f + t 0 X N N D i p Z / 8 7 V f Y C 6 g F g o 6 o G s Z 6 R o P N g c H j y j O b i A u 1 F E V 1 M 2 H 9 s T 0 S 6 E j 7 R n e K 2 x g n 1 m J U X 1 9 H 0 W Q + 1 l W s X A Q O F X z 3 z z 6 7 S V e u v E 1 J e y M 9 n n O b L j s / S L A I t c d A 9 S k 6 8 E B V 0 m J u d o a 6 u n v E 4 s N K Q 0 w r S 8 F A g J p b W t n 1 j M J E K X G w Q G H s w / k A p 4 Q M l m o R 4 c H W O U o 6 m m k t M E H 9 f X 3 K M 1 u B 2 q A v h A o m 0 d G Q p Z N t G V Z V 8 d H q P Q B E l W l P c i C c F n D l w 9 O I y + r q q p B O G N S 9 T u f O v S F s F A / b K B a h L F Q E C O y e b M 9 Q R 7 1 Y m M I u l 4 s V e X g N i q 1 h B v A a y n E 3 a s B z i P Q j u N n T Y v H D f o F a N i + k k J + m q L V F E F O w R K s O I n U I q t r y 4 i x 1 K u X 4 c J w g R x D 4 l Z 9 8 R d / M C B s I 6 U / p J A 8 z Q B 0 X J B C I v y 5 + C S R o K B Q S l z C F g v m B 3 a g U + t b 5 c 2 J D a K G m p i b O K I A q f B h h E a o K g G X t z I X p Z F c N R + N L A R Y z b C p U + a J r L R Y / p I Y s T N S S B s D j g N 5 z g L r l G V K I Q F h I Q k m o e z + 8 z P e R B I z 4 F 1 J v r l / / h M 6 e P S P I 6 2 P P J d 4 j 3 / f 8 2 X P q 6 e 2 h 5 u Z m D i e g Y c q 8 0 i j l s O F w b h M H D F j e a b u P o + / P F 1 1 i w e c f 1 + I v / 7 u H 9 B f / 9 X 3 l X h 6 Q Q l j 8 T o e T a n H t d G 1 M 5 z A i T J Y T O n O s u k E q a g F 7 D G l P n I E h X g d S 4 L V / 8 K u v s X T C f Q B Z 9 D l F b 8 P / P 3 H i B L W 3 t 5 P f 7 + d k X S 7 v F 9 / P 1 9 i 4 Q W J Z N n F Y Y R G q y j A V d N D d C f 1 + 3 M u R F C 2 G 9 Y O h f m F n y b 4 V x Y C Y l S x c h C c Q Z F E D R I S U Q R G k S 8 l w k H O w 1 C S F e j p 0 f 4 h + + t P r 7 L 7 f S I H S w O N x C 1 5 u / i D Y Z 4 c V l s p X p Y D T 4 m J v k h q 8 5 k 9 P K a l M a o A I 8 X h U S B k X Z 1 5 A z U O n J j g 7 i i E Y D N J X X z 2 m n p 4 e 6 u / v 0 w 1 U z 8 3 N s d O k o y M f K o C 7 / L M S W 1 4 f F F g S q k q B b I K f T X p 4 3 A 7 s D c R 7 i g F J t f l W I d u B G B j K 0 B + M b 0 9 1 w m K v q 2 v Y G E s K V U 4 9 / a M Q 4 G S 4 f P l t z i k c G x t n m 0 6 L v O T a l G z c + d U A B l r q g Y F F q C o G q I F G K 1 / P u b j 7 6 e c v v d x t x w g g R m A F 7 u n t g M a F M v R I Q v 8 D o M p J 1 z s S b 1 F + o Y e E + A w 0 3 l Q D B D x 9 + p R 4 v 4 3 u D z 1 g L 5 8 a + N x 8 K C D / m w o 5 J A 4 4 n y y V 7 6 A B Q V T U O P U 0 Z j m j H c V 0 a I Y C V / z K y j K 1 C F t q p 0 D d V U 1 t P t t C j a W Y g z 7 6 8 S 3 u s 3 7 9 n 1 5 S H t 0 E b L H 5 + Q V x n a b B w X w f d m B 2 d p b j U Z 3 d f d w K 2 S z w u 6 A e I h v 8 9 c 4 0 J 7 G i i B G B a A S k q x E W o Q 4 B e P p E X 4 w l g Z Q y p W B F E A V Z 1 m 1 1 W c 6 y T g t C u J R 0 J g n M 0 I J 0 / P v / 6 Q 5 d G P T R v / r r p 1 i 9 A 4 m k R z C Z T N G L F y / o t d f O C m J v 2 l + z w o a C 6 / L x k o 8 c N a 3 s 8 Z N D 5 V A B q y 6 V g M q H D e P 1 z h S n N h n h + a K T p o L m 1 N K 9 h E W o Q w K 3 I 0 c n W r L U 4 c u x 1 D I L L O b b 4 3 n b C W T q b M i S O 7 N E r c 1 N G + R M Z b D Q b W z 7 o O t q p y 9 L f l e E b t 6 8 J Z 6 1 k c / X w P E n V O V 6 v R 5 2 m a t r t w K B I K u B N q e X X q 4 N k C 8 3 T d M r S f r o a g 8 H k u F R h 0 p q t t I W 3 w d k m g o 5 u K t r a A 3 Z H N U R 1 7 I I d c i A B Y q e e J g s g d 0 f 9 / U A 9 Q m L E t k T R j g u C H q s W T / 3 c H J y U v y 1 U V d X J 8 e l C k l G L D C U R 4 C s w d V l e v T o E b 3 z z l V D O 8 0 M Q M K V 1 Q B N T o z T i 2 A j t f a e V Z 7 Z X 1 i E O s Q A D 3 B y 0 S f w l d Y 0 S 4 B H M + 6 S B j J j c i B a S 6 v f A Y / e 5 5 / f o m v X 3 j V F C j S R R B z K l p i n B w 8 e m X 6 f G n D l I w M E m S B I D F 4 U t t r L s X G 6 d O k i 3 Z z A J J P y y V l J W I S y U B R I 6 E X j f D k A Z H p 6 h u 2 g 3 t 5 8 o 8 1 i w G u X l 1 f o q 0 d f 0 Z W r l 6 l O 6 e 1 e C q a n p 2 l x Y Z G l E k a m n j 5 z i n M D 0 Q I Z X V 6 r B a V b s B a O H N A / D x X I 6 s k i K L + H 5 8 4 M 8 L q b Q q K V S y Y 4 P 1 4 8 H 6 Z T p 0 / R 2 2 9 f o m v v v U t 9 f b 0 b / c T h l K k W W I S y Y A p w X 4 N U m M e E V C I s 5 l I 8 i u i 9 r s 2 K N w N I t 3 A 4 T G d e P U 3 1 9 f X U 2 O j j u J c E b C m 0 b 6 s G w K l j E c q C a S C e + + m I k F T p L D U 2 + U w R C t 6 9 A G q 6 / M 2 c l S 6 T Z I s B Z S M o A c F 7 J y e n N k Y A a b E U 2 5 / e 6 H o 4 1 5 2 2 C G W h d H w 5 4 6 G 1 T H F p A / I s C L s H h D j 7 2 h l 6 9 O g x B 3 7 h Y I A a h 2 s t w R D T A v F u 3 7 7 D l x s 3 P q e z Z 1 + l J l W j T D X K m W C 4 G 6 j 3 5 G g t G r S c E h b K R 1 d D l s 5 0 p j e c F W q A K L O z c z Q y M k o X L p z n O F U 0 G u X A b y K R L 0 h E 8 8 u + / l 5 h D / V R T Y 2 X p R n q q l D i / 8 6 7 7 3 B M C w R D H Z U R U P I y G 9 r f G B T 6 + 7 1 / I k l f f H H H I p S F n Q N j P d H X X V Y f I 8 i 8 n g z S j U 9 u 0 J / 7 3 s 9 v K Z F H Z g W I A / c 3 n B W 3 b t 6 m b 7 9 3 j R r q a 9 l W e v L k G V 2 8 e I H t L T M e R P V k w f 0 C G n x m h I 0 I S W y p f B Z 2 j N F l J 0 u K r 2 Z d 9 E h c 7 k 1 5 6 K e P E + Q Z e J + c 7 q 3 9 J k A U p C X B 2 8 c J u e 4 6 m o n 7 u E Q f q U g o B 0 E a k x k y A a o y q z 0 F g u Z n h X S W 3 X K f P X t O g 4 M D F q E s 7 A 6 a 2 v v J W d f O y b C I E y F b f m z F S R G l 5 R g c H C t r L s q 0 X a L Z o I 3 W I q v 0 8 M F D O n f u 9 S 1 p S 8 U g P 2 + v g I p j c P 1 S f 5 J H n o J M W b E B Q O K y V L V U P g v 7 C S z I W g q S N / a C O j v b u Q j R r H S C 7 Y T Z U v D 0 7 R V O t a d p N e b g w Q j y a 0 K q Y h N A 9 o c l o S z s K 6 C y e W o b 6 P z 5 c 4 J Q n a b J B C D u s 5 d k Q n 5 k f 1 O W 2 0 6 r v + b U 1 P R G K p V F K A v 7 D p S P o C Q + l 7 N x 7 i H G x S C I X A w o 8 9 g r g D / n u / P 9 2 + H V U w M x M w D S 0 i K U h a o A 0 p o + G f F Q M G 6 n t / p S 1 N e U 4 c d Q T F g N D T E L T e N w K l 2 g W o U E s w h l o W q A f f / r e R e r g f 0 Y E G d b 5 x 7 o c G g s R P Z 3 q S I k o A e 4 / h u b 8 h P t I c U s Q l m o K q A R 5 q 0 x L 3 s B 5 Y h R E A 2 9 0 G c 0 A d y b e 9 g 5 y W 8 g o d D R C U 4 J m f F h E c p C 1 Q G j N u F u X 0 v b y O + K U S w S p F R y j Z 7 M O y k Q S S l d l I i a a 5 K 0 F o v w 7 d 3 G Y l S f K j M z s + x I W V 3 N z + + y 3 O Y W q h b w p P l p g d Y W n 9 L k X I g a 2 g f I k 5 i h + o Y 6 e v X V M / y a P 7 3 + D f W 9 / n M l e Q d L B c p D T r e n q b V u u 5 S C y g f p 9 O T J U x 6 E Y B H K Q t U C H G l y r N K Z j n V e t B h 8 4 P V 4 a G 0 t Q W M v x z j R 9 r U L l 2 g k 1 q u 8 Y 3 f w n Z O Y 6 a X c M Q A S e d 9 6 6 6 J F K A v V j + + e 2 j p w D p B q H 0 p I M J 2 9 n B S k f D M b G 9 t r R k C r N g w h L 4 b 5 + X l O 4 r U I Z a G q M e j P c P I t 7 C m j u B O 4 d X / G f J I s s j M + h N Q R t / O U Q n Y 8 U T h p p 6 G p r X 3 l 3 z + R I J e J Z H Y 0 r e n t 7 b W c E h a q G x z / E S v + x Z K L O + h i M J y W V q h z v N i b o m Q i V t R J A T J d H U w y i e B R B J E w F w s q X a M 3 R 8 d b M h S L o G 8 F 0 b v H k q b I B C Q T S Q o E g x a h L F Q 3 X i w 7 K Z a 0 0 a u d K S Y T J M g 2 R g l g + F z k 6 f + g 2 v S U 8 s h 2 o H H m h 6 8 k 2 M m A s o / P X 3 r o s 1 E v r c T s 3 O Y M G P C n q W v 9 h d 6 / K I i 2 9 j Z 6 8 v V T i 1 A W q h v x l J 3 u T H g E k T z c f h k V u n B h Y + y P G m g x d u 3 b V + i D i w P U 2 7 S 9 e Q z y 7 y 4 L W w i S C B k Y U j 2 E / f R s 0 c W d c S W C q 0 t 0 u n W N 1 k r o V Y E m n 2 f O n L I I Z e F g Q J I J a U g I 8 m I w H W J V 6 M g E w D n x 9 d d P u M J 3 Q N h d K K 2 4 0 J O i / q Y M q 3 h d 4 r 7 E n Y m t 5 S H 4 T N Q 3 A X C / Y 2 h c S 2 3 G M J h r B L Q 1 s w h l 4 c A C v d a h u s W E F E P B I u w Y z K e C S o f i P z T p P N W e 2 S A L n A 3 P F l x s O 2 l x q i 3 N r n l k P a A c v 9 b r Y j v K D P A + e b E I Z e F A A x 1 x h 6 Z d 9 H I J o 0 y 9 L K l Q / a u H F 4 t O m j b o P z E 0 L Y g Z T 3 B f C A y O K w Y 1 i d S w 3 O Y W D j S 8 z n W q F R I p u D x F r v U E r T e e o p y Q L e j B + U p b h t U / F C L K Y e D I / z P q 4 5 d c f k 4 f n G 8 1 1 Y x T T S Q 1 u S w J Z e F A A + T A K J 5 I z k d L a T + 7 w D O C O 1 j u y F C H A w J z r S T g C j d C 2 t 1 O U f E 5 Z q E m k k U o C 4 c K T p e H P D X 1 y r 0 8 0 G / i x q i H 3 e J w X i T S N r o + b N w H v d 7 n p 4 m A Y 8 u 8 q l K w v k 7 0 / w F a P x 0 p 7 U D k A Q A A A A B J R U 5 E r k J g g g = = < / I m a g e > < / T o u r > < / T o u r s > < / V i s u a l i z a t i o n > 
</file>

<file path=customXml/item2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1 c y 2 7 b S B b 9 F U F A l q H q / Q h s B o q S j j 2 w 4 y R 2 g u 7 s G I l x O C O L D T 0 S I 3 / T y 1 7 M a p a z m I U / a H 5 h T k k i a d O l i c g J S Q e Y R i O O I 8 l V v v f W u f e e e 4 r / / u e / D p 5 e X 0 1 7 X + L 5 I k l n h 3 0 a k H 4 v n o 3 T S T K 7 P O y v l p 8 e m / 7 T 8 O A Z v j 2 J l i f p b B S N P 8 c 9 f G i 2 e H K 9 m B z 2 P y + X v z 8 Z D L 5 + / R p 8 5 U E 6 v x w w Q u j g 1 9 O T c 7 z z K u r n b 0 6 + / + b H y W y x j G b j u B 8 e H C 8 2 n 8 w / d Z W M 5 + k i / b Q M J t E y C r 4 k i 1 U 0 T b 5 F S 2 w 9 u I x T P h m 4 / e O T v b 8 d 9 p 9 G k 6 t k 9 j x Z L O f J e H l 4 m s 7 j a b r A q + + j 6 S r u f R 4 f 9 j 9 F 0 4 V b 6 W W c v o 0 X 6 X T l f t K i 9 H 1 v u o R d T K A F I 9 p o Q y n T l v d 7 U 5 j r s b U B 0 c I q J T j B H 0 T h h R j v H 2 7 W x h b x E y m W + C W d X 0 X L Z T w Z T i b z e L E I t / s 5 G N x 7 5 W D 7 l l + S e D r B b t w v M L v s X S + S J 7 N k e t h f z l d x v z e o / 0 J 4 e v b 2 Y L D 5 s d / 9 K e H p z Z / X y T g t P j A o 7 W 9 w x 3 x e 6 9 l A G 2 l h P C k I 4 Z a o w n x K G a J g U E a Z s R 7 j s W 6 M V / j n r p 3 C 0 x e / F q b 4 j m t + h O 0 Y C 4 y i A v 9 p z p T K L E c J C x S x j B M i q I R N 6 U 9 g u w / D U b u 2 U 4 H S R D G p D A 6 n l M R s 4 4 4 S j V f c S 9 Y Y Z i i T P 4 H 1 R k f H R + 2 a j w Q u u p i U V i L U t M 5 Q j x I a 4 N / x L 4 x R H F 7 1 U x z c 4 1 G T 5 r u L g o D t w T r P 4 O u x P y G 9 X M X z e T x P 6 2 Y k R D C g 0 8 A z 5 h Y u I C F Z + E Q o S g 2 + V E h I 2 X 4 6 y U g v 3 5 6 1 G 9 o q k A o Z S W i G 4 G Z U Z M g A + y G u O U W e J 0 Q a w O 2 9 d O 7 N S C 1 Y L y z W K O W k i + H p 6 / N 2 7 W c C K Q y z 0 m r k J a Q n A O i 6 I H L I K o x i X E m A g 5 L e g u j h W b B 9 b D U B J 8 Z K p H b F B G F c 5 A Y k A d d G K K 6 F p F T T v b G 1 C I / G S s r d I T g 6 G z a J r n d K z K w i B 8 g R Z z l r J J c 0 q 4 y U D g j n H C 8 Q X a W m 7 N R 8 x 4 v o Y z y N 9 j / D r 5 E 9 l m n v b a X K v H K O e r N K Z m j H o k e M v E 1 r Z y o b K N Q J j G u K T L W J 6 D V W G B N Q j k I 2 q y I M Q P g e 2 n q b p 2 x f P e y q k 3 z 1 p t 0 G i h E 0 A W g + U W o R R i T 6 0 C 1 a w I S K U 0 U 0 k X J n / + m F 2 5 Z M G N 5 d p 5 S 4 f n v X Z E N Q O d x x q D 5 O o 7 o F G a g A o o i S H N 2 G B C x l i G 5 1 Y A k h F n i E T o 6 j 3 d g 3 z D f 7 6 S T A X 7 9 7 s T 8 Y / R i K g A i O G G e G K 0 t R u G 4 j 3 A I k r C V c K h Q Z v E K n 1 r j x w m y F U l A 3 a 7 r K Q T 1 K V p N o A g S f x P j j 9 N G I P x p a x + j U j 3 O m l e F M G r L B n M x T F n B u B R f G 1 Y M 7 X O W F 8 8 0 W e 5 O 4 l 0 d S Y y X M T h 4 t H J 2 2 y + x Q G w h Q O g j 5 d a H s O I i M U 6 Q c Z C M Q 3 y L 0 2 f 4 V Y J t 2 D D 2 L l Q 5 C s w a t f B D O o u t o X B v d V W B R q 3 M u K N k g U e Y t B S 8 C 3 a m R c B e h 0 t c y e q N + s 5 9 O 0 P 1 s 2 H K o o y Z X 1 G j w b c p a T X R h P M 2 E t I J S x S h S p K 8 C 9 J Y v G + M 5 y P j L 6 u a P e f y t Q T u G n s V K o d 6 s Q S u H + n k 0 A 9 a f r J I F v r x O l + l i D f v P a 0 I + O G g J 6 l 4 p b o S B F 2 0 G V e i / Q A Q q 9 K n o w N b H Y t / S B j v s u f 3 1 1 r u 7 + X u D 7 t u N + O c n r 1 s t c m B H i k Y V N S C X o E 0 U L w h V E o B J Q X M E w h U 5 V P r G S N 5 z 0 K I d w / t r l U 5 B s / a s f A q e R X 9 1 n e s I Q 8 J P 6 X y W u G / O V / O 6 h 0 A G w C d h u W Y G 5 M y t Q 0 C Z Q z e 2 7 W 6 N 9 g 0 T v B n A b b B X b K + H z X V y D p 6 N m m Q P / 3 e / 1 f Q Y J 4 A t S 5 B d F M X w k Z M c t q g M K F K O R q G q t f Q P z / b x W E f e e t U q a n E d M I A / 7 F e M G j d c L y p Y Q B b G 4 U S C M x f e 7 O 0 1 Y x H z n V h w N N z f g C + g R 5 i k i 9 6 7 W Y I v x e e + N w W v H P W j z 8 n n V Y T / a 0 Y 7 M 8 F 6 H I R + Q T v i P e 8 n U L A G Q l m C 5 M K M e 4 u P U f a 7 K d t S N 1 5 q f d 7 p y D R w D w x 8 A 1 Q e t / A C F i S A f Y J R B 8 N L m n n K H G 9 6 z p 3 a o A X D W 4 u U E n L D Y 4 3 K M f 5 D 2 A d U m k A i Y L d V 0 s A T W d O M C T 8 G J 2 t 5 j m s z P C 7 y B n m X l E P b Y p L / U w 6 3 h F P V 1 T m V 4 x 0 n M / o 9 q i 0 6 A 2 4 b M M l g 1 S x Y Z Z q 3 C 5 Y F a B + Q d C 0 U V W A c v P I V b 7 B v N 9 Q g G u 3 u t g B G D 6 r M / A A 2 a B m P a 7 u H 8 Q D 5 F J 4 p a Q L X 0 i w F b h T T g D U l t D c j l O + o E / + 0 r s 5 i g d Y g f V C h E 6 l d I b n F c m d A q T k i X C h / N + X N t W 1 Y L 7 y 1 S C n X N m u + y t D z 2 w r R v W Z 9 6 K x u R U k g e o W U S E v M X z g j H I O r b H A L W h q U E D F o C h D + P r r C i z / r X d 3 8 M e s k w B / Y t P F 9 P I / G 8 9 W 3 m t 5 B L u c W A K R B v g m X B / K J G d I G 2 G h H 1 j n N X o W 2 L N u R o 1 W P L 2 f R O E n d X 6 d R 7 2 Q a f Y k 7 c d r 7 F + 2 O 2 m F W 6 N f B 8 0 P f B N k j z b l O q z D e M l D c o s 5 0 / + x O w z 2 1 g h e Y M r M 2 a L + w W K M E S 6 3 b T w Q w k o V S A Y S Y 0 d D M F 6 C h D Q f t s h W G e Y u W h 2 e / o 1 e j C i T x U T q b r O Z R o z x B d P V 7 j J s V d W E D N I E g t J j f Z q B u o T u D o E p I A + W Z k 1 V B v 3 A v v r 2 g P t r u q M H 4 / i 9 V 5 f C 0 I G U 2 s b / 7 z X m v l x 2 S 7 7 E 4 H t 2 Z h f 0 U N G e A B 6 4 h H 8 8 4 f N j P S T + s 1 H K N D v v H d w v 2 C 4 s 1 s l 9 9 + 3 X U q P 0 q l y 3 n y S y a p r U 5 M B F g v M g g w N G o W j a F y Y a q d L J U U L 2 W o a R 0 I j Q f g + M N 7 u 2 G O o n t 8 + N 2 m V 4 m A y d G g L K f I s + 5 i x F 5 R W 4 g i 4 b d o I q G s h J F h Q c b v N j d v P n C f I l S Z D d r v c q R / W o V f 0 n d V D Z 2 V f k z X r s q l 2 i O n G p d W k j / O K J 6 6 y Q n / Q f + Q P Q q m R D U 5 y J v h K 8 3 1 j u J b / 7 R T V n + 6 q R B A K / s p u H l K l q M M T K M Z 8 u 4 L n O D Q S + 0 g M K 1 s F R x i a u D + U F i L s t a J 1 2 G C z X Z u 3 O 6 u 6 9 O 4 G j 4 s k n + 5 n 6 q Z T Q w q C M p d W G N K Z 4 o 4 I g F u H u A i x p r L W w F U W B r V g z L K 5 X A q V l b V o 7 6 i + g q W k 2 T + l w l E w H D V R D 4 C 0 O m 2 1 w B 9 J u Y s y q w l O 4 + j f R L f L y 4 V O y p k 2 h v + l J N D R 9 9 B D L V l m 1 C h Q z V g r I a d 3 C d i 7 K s A a 7 N C k i v O I 4 T R u G e x L 7 D O + v d d O S a Z w 2 m D D 8 Q Y d Y E b b e 2 U B S Y X N r t m E q L H A y 9 M s F F H m F 8 S d d b F 1 1 E T Z s v z J c o Q c 8 D I y q f o 1 + e X d Y N a + C O o 2 Q w 4 w b X I B 3 A 5 J k W r 2 B k A u G H g M g W z c C + k b 3 d U C e R / f x l y / c g R Y B W H 5 Q M k q z G V d K 8 m A Q R 4 H A b N A D F P b U d s O 2 N 7 O b N F + Z L l C K 7 W e t V B u x R C j l H U v t C C Y P u B j S j A R X J 1 3 c i b p c / R A g U k A B s Q b V F B 7 A n U 7 P d k W N 1 P 0 T z 6 D L 9 h j t n X W j t m 7 0 u W N l V 5 + k s n d 9 l H d a P 2 S g 9 z c L 7 b B A G F R S e A G I h 7 c R D Q C g G t h k E U Q x Q M N 5 i S A y W O T p i X z 9 t t t O J Z 8 7 P m u Q c K j v m Y h p d o x u 7 6 5 o K z 2 3 B H Q v m l P m 4 E I p H a O A c Z W U P r h U p g 0 t z D D l C e 5 8 8 4 i 9 7 t v v p x D c X J 2 3 r 9 j F j w u 1 C o B D u y E M A J f O q E X w Q h 5 Y M 8 y f X 3 Y L p 9 4 S 2 N z 1 k D m 3 Q g G G x R i l B N G z A y t H 9 B r d 4 N x e y l l H t J 0 G 4 y 6 F S I m E L V K C Y r x Q y E U d V o 2 y 1 F r f x k c n 3 1 2 e 6 f d 3 8 6 f b U G 8 6 X c X T Z T Z Z 4 0 / Z T I U D h A y k g t 8 E I c K 3 D z 5 A c 9 x w w + 9 N 4 B X C + w 5 L e c I d m f p k g z 7 q M W 1 i 1 y e D f t W L p K D R r 2 8 o n 4 S i Z R N P 6 X Q C u o a A 1 U x j K b O 4 e Z i k Y 7 A O G k H j O D + S b V b r b 7 X Y a 9 N P u I d V R 2 z 2 A Q p 1 p O e Z + 2 w u H t 0 C e K n B s w B W 9 U 0 j g j f o R x q B Q T b u g b 9 6 S o W + 1 U r R f V L j v V l f x f Z 8 3 c P p 4 g 9 K Q O V C B X J U U z S m Q B t 0 q p x A / o Y D 3 q l W 9 l m 3 B n P k S J R u e N v s A p f v m w z j K d T h O j a 0 d K j t 2 Z T v N w 3 m H A l g a S I + E h t h 9 3 + o j / 9 0 a 6 3 n C f I m S + R o d c 3 i M B 0 I W J m I W j S K e P I C R Z 1 b 5 u m v H e B L B 5 s K l 9 7 L S Q 4 u 8 T q n Y w b F 7 m F f p A Z j h f w C 6 u t B B O 1 M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f 8 0 2 4 c 1 - 8 5 c e - 4 0 8 8 - 8 b b 7 - 3 6 2 7 4 0 2 9 e b 7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 2 2 . 0 6 3 1 6 0 6 7 5 6 8 0 3 1 9 < / L a t i t u d e > < L o n g i t u d e > - 1 0 0 . 3 9 4 7 4 5 5 9 1 6 3 3 3 7 < / L o n g i t u d e > < R o t a t i o n > 0 < / R o t a t i o n > < P i v o t A n g l e > - 0 . 1 0 9 8 3 9 3 9 2 7 5 9 5 3 6 9 1 < / P i v o t A n g l e > < D i s t a n c e > 0 . 7 0 6 5 7 2 7 4 5 6 2 9 2 7 8 6 3 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C s f S U R B V H h e 7 X 1 p b F x Z d t 6 p v b g V W d x 3 U l J r a X W 3 N G q 1 W l L 3 q B f P O B 7 E 6 Q Q G s h p x g g A B n D 9 x E O S H k 3 g y s S c e J B g g i Y M Y E 9 h I A j v + E Q N x j C w w g m C i 7 l a 3 1 J J G T S 2 t b m 0 k x X 1 f a i / W z t z v 1 L v k 4 + N 7 V a + K R b J I v g 8 o 1 l 6 s e u 9 + 9 + z n 2 P 7 X / c R 6 L p c j Y H 1 9 f c s 1 o L 5 t B D O v K Q f v H k t S j a u 8 z 1 5 d W a b m l l b l X h 7 h h F 1 8 X o 5 C 8 R y 1 N t i V R w 8 O l h c X q L W 9 Q 7 l X P t K p F L n c b u W e e e A 8 Z 9 J p s j s c 5 B C X 3 U I y m S C P x 6 v c M w + s l E + G v Z Q r c z n a b D b l l j H U r 5 G 3 1 d d 2 L Y l K J c d u k Q m 4 P 1 3 6 S Z f w N 7 d Q M p F Q 7 g m C x Y j q X G m a X E x U F Z l K O X 7 Z b E a 5 t T M 4 X a 6 y z l s m k 2 E y r S w v K Y 9 U F m l B 1 l w u W x 6 Z x M 9 5 K N Y L f p W 9 O C 9 0 U e 7 a V 7 + P C a X 3 B K C 9 r 0 W x 5 3 e K t X S Z R 0 Y A u 4 X H 6 9 3 4 j g 3 u N O + q J 7 p K P 1 l q J N b W l F v 7 A F t l N g I c m 3 L I 6 R J E x D F 0 u Z z K I 5 U B N K S E 2 P z w + X Z 7 e Z I P Q u J C b 4 q + c z J B 7 f V Z 5 d H S U e q a l / d x j Y v h G S r 1 g 3 c L I a G m 7 Q S p V F L 5 s X m 1 d q e I x 4 W o q y B K O Y 5 Z I S H K w U r M T o 9 n X R R L b W 5 Q a u l d K i p 3 6 t c p E g k J E t n J K z a / S i C d t d F q f G d r Z i d r f 5 v K B + z k A y u N r 2 b L V / s A q A + h 4 K r Y W S u z q 9 b V 1 S u 3 K g X z x x L q U D l o q c t R U i y 0 O v f m / 4 L q V g 6 y 2 e w 2 2 7 R c Q C o 1 N D Q q 9 6 D y p S g e i w o b K i m I F q Z w K E T z s z P K s + b w s 0 k 3 p c R v 3 S l K 4 Y C 8 j e u S q b y X Z A L q P T u X L E 3 + F u X W z g E 1 s p K A 3 W A W 5 a p D w P G W r d L N r h j S p S K w u q L c 2 o 6 o I E E h g D B q e L 0 1 y i 1 i 8 r h c b q o V G 5 b H 4 x F E 8 5 G v s Z E 6 u 3 v Y S Q G J i m M F Q h c C H F m O n f O J U c p a l 6 9 l Q q n f u N e E K Y Z W s b t W A u X u 7 r u N X N b 8 7 4 N T o F w 0 1 1 b m O B a S T n X 1 D c o t f Y A w a / G 4 c m 8 r Q J 5 M R n 9 z g Z a B j U z a c N I r r c X H w 1 7 6 f y + 8 V J l f W h x 6 X N l Q + Y B i Z N o P s j 1 f d P J B w m V 4 2 a U 8 W j o q o f K l h C p S a U i X q x n 0 D x 6 j m F C J o t H I j s 9 F O W + P R i J s 7 x i B n R 1 F S G 9 E B s D p d J n a N P A d t J 8 D 0 0 C 6 y y u 5 T E v h B G 6 b V v n 2 g 0 y A O g 4 1 s e q g 6 4 J Y k 4 H S V J 9 K O S R 2 Q 8 o V U 5 O 0 g A 1 X L y S B J C L U I a h B i c T a F k c D H t c C 5 x C v A 0 q N I y X W 4 t t U N j 1 k i n g P 6 + r r C 6 p t T q d T 2 F H F H T + S 2 P h O W b F E E j v w C B d D K W t / g 1 D 7 R Z h i 0 L r O 8 S 2 H l 1 z 0 9 Z x 5 a b W 6 v F x w Z z W L S L i 0 x W 8 G x R Z g M U A d A j n g J Y N a h B 0 e Q W 2 3 2 8 M b y e L i 3 I b U A A l h t w R W h B 0 k D m s h a a H F 4 u I C x / a K I Z 0 q b h N G I y H l l j 5 q 6 + p 0 b c u l 6 P Z N 4 O a 4 j 4 O 5 4 e T u E a o Y 1 N z h V V a M T N V E N o 9 z n U k 1 H 3 H Q 0 4 X t p I K X R / 1 t 4 / E o t b S 1 K / d 2 h k q Q U o t S V L 7 C y H 8 O d n j Y O f h c m 8 1 O 7 e 1 d 5 B C P q e F v a W F 7 B r 9 n Z W l R e b Q w 3 C Y z K x C m K I b G p m b l l j F g L 6 V S q S 1 r r 6 0 + u 4 1 U k E 5 7 A b M c K b p C q o l M Q D K z u Q B n Q g 7 S 2 v Q X e t K 0 K M g m k S s 3 D 0 U H t U J d q T R q a m q V W / s D s 5 t N Z 1 c P L Z s g n 1 n H y d z M t H L L G J L E a l U T p J L I 5 P Z W K p n h w h a n x E G E Q 7 M l O O 0 5 a q / P 8 I l N J M R u W c H f t x u L H 6 r Z f i M c D r H d g h w / q I F Q t 9 a E z Q Q H C B w x e A y X Z i H Z i g G S x Q x a 2 8 0 R G Z I W 0 l Q L n N Z P R / b / 2 K k B L t n + + 9 2 I 4 Y q r d r K t i 5 N 8 u m Z E S K m s M M i T F I n G K B q N C 6 M 3 T b U 1 N T Q / v 0 B / 4 a M / b 1 p d 2 Q 9 g 8 Z p d h L s F s 8 m o q 8 t L 1 N z a p t z T R 0 S Q s 8 G 3 G a w t h J m p C e r p G 1 D u F c b c z B R 1 9 f T x b W g p d y c q E 8 A t B 4 X U d E N C H Q T J h b j F l d 4 Q e d 1 O N s x h E 9 y b 9 t K V g X w A c H R k l K a m p u n s a 2 e p s b G R a m s 3 A 4 m l A p 9 X q m f M D L D z 7 4 Z t V g r M E g q Z 5 j g G t g L f F z a U e a m L N W a e F L F o l L 2 E n 4 5 4 h b q n P L h P M C L V g S Y U A J u p p W 5 T r 0 4 J F V 7 w i w L h O P l 9 t U y E U C h E Y 2 P j v B g G B v r J 5 / O V T I 6 1 t T W h 8 p V P S C O w m l A x x 0 R 5 g H o M Z 0 Y x Q D W E 2 7 7 Q s S t 1 g y h V Q o / M Z 2 g 8 X H l b t l S U R K i D Q i Y A + W l X B 7 d 7 l h 7 P O u i 1 r i y n 8 q M O y u f N M S k W h B o 4 L C T X u X O v U 0 N D g 5 B a 5 u y i 4 O o q N T U 3 8 4 I J G 7 j P Q d 6 m p q a N B Y W 4 F Z w i u I 8 L 2 y J K D A a e N 7 v 4 c v L 5 / c R a K k c 1 7 u L f A c 4 B P X t m J y i V g N U g n S T 0 S L W / Z 7 I C S B s c 3 O y 6 g + M T g T U 7 x 6 z g D Y S E G T w 2 S B 9 8 8 B 7 v y A 8 e P K S h o f s U D A Z 5 l + Y F L y 7 Y U O R F Q t 4 C m a a F G o m d V V 6 Q z A k b 7 u n T Z x S J R P h A 4 4 L s D J k u k 7 / v 4 M I + X P K L y L Z v Z F L v m S D T 5 K q 9 Y H A 0 G F g 1 T a Z S N m Q E j E v B X r n J y 8 U 2 C X W Q p J P E t 4 8 l y a u p 7 E W q k h q n 2 j P U X J P b k m y L 3 x q L x V h q j U 9 M C H J k B d H y 6 g w I g M X u 8 b g 5 G I r M 6 N b W F i b f 4 O A A t e t 4 q S A B H z 5 4 x O S 7 f P l S y W r l X i O c s F E s a a c O X 5 Z S 4 r d 7 3 c b f t x S V F 6 q h z 6 R j o l Q J d V 1 s k t W 0 R L V S 6 s g Q C n C K 8 / b B K 8 Z 1 Q P j t y C 7 A I c j f X t + Q W F D n c I 0 D i G x o I 5 s D r 3 / 5 c o y J 2 N P T s 2 8 S y A i Q 1 O p Q Q z x l o 9 E V J 7 3 R l a Z w N E G + e n 3 n h J G d J Y + J G i v L i 9 T S m t 9 w I M G x s e C 4 p F N C k i c R U 1 p X p L e T V d 9 S 1 E i 9 8 7 q f 0 P 7 2 L W c b B + c g 4 t 5 k / o T 8 4 E + G 6 e L 3 v + D b I I 8 W T U J C F U J e K u X 7 J W D x Q F 0 D e Z D W k 0 o m q L 6 + X h j l d Y Z k A k C g Y 0 K t h G o 4 N j b G k q 2 a g A K 8 k e X N 7 1 8 r b F C Q C U j E A n y t B 6 P f j G O m L b p s b P I r t 4 R k E 8 / h m O D 9 N b V 1 1 O T 3 i 0 s z N f h 8 5 K 2 p Z T K h X k 1 u W B K 4 L S / i D 1 + j y t h p 2 1 m q V q W h / s 5 A d W 2 f Z a L O k / 9 R v / x O N / 3 h r 7 7 B t + v c 2 8 k T F P Z U u S h l F w U h z 7 x 6 h h 0 U t 2 / f o R X k z l U J I M l P t G Z 0 D X v E 9 c q C Z h 9 G 1 j j c 5 3 c n P O R r b N p S J J j I 2 M C P L U A q E o 6 Z d r e H V E N o J C 2 k I + q w s N l d 7 C v z O + 4 R N l Q + L d M O G t 4 7 n i S 3 c / M 3 G K k G 7 w w m e V c u B z h G 2 p N e D N F o l E a G R + j 8 t 8 6 X / N 6 9 R m k x J L H g x W G E t O t 0 r 3 A 9 U 0 h s W M 8 W X c y v 5 p o s z U W c d L 4 7 x Z 7 W 2 b C d p o N 5 K d c g 7 N h z 3 R n u Q F U O q s 2 O A u S 5 5 S 3 7 o J M J U J O p E O B C L x f l E A I q Y j A U Z h u k 2 o F k 2 l K A b A W Q J J h r p h s j b v p y 2 k 2 R p I 2 i 4 j I p H k 9 n i b 6 c c n P C s i Q T E E n a 6 d a Y m w s C 1 b m Z A D b C G 6 M e r d D b g t c 7 z V c 5 7 x U k h w 6 F y g f g 5 K n R 0 6 h 5 Q M F E c L s n a z m S o j d / 4 w t 6 u W j s w i 2 3 p g o k b G r 0 U d y g W x J O R E j Y W y 9 e D N P 8 / B w F A g H 2 J M L 9 v p d A F g R s R k g d b T 4 x k l D 1 F v j V w R T 9 3 M k E 9 Y p j f e 1 E i t p K r K 7 G / / l i L C 8 R H 8 y 4 u d Y N g J 2 H 2 0 a b X 0 e D / r m t B r D K d x g k F D D o z 9 A r b Z u S 4 M m 8 m 1 U N e L X U W e l o N a U W N l l x Z p P p H N V 6 j N 3 G i M P A m C 4 H C w s L F A 5 H 2 N 2 u z Q q A f T U 6 + p J O n z 7 F U g y v W 1 p a o o X 5 R f r u z 3 + 4 a 9 n o W K z f z L s 4 K J 4 V h H k w 4 x S P O T b I V C t s r S v i O U i b l y t O i q b s d L Y 9 T c 0 G p I H q N 7 5 q 7 K w p B 2 7 H O q v o S i R j C + J p 2 w Y Z q w X Y P B 1 / 9 e / + k 9 9 U 7 h 9 4 B M U i W U v Z q L 0 h f 9 J l q j 9 U h J m Q c 2 O x h I X K 0 e X b 3 O X Q s M S l 5 x Z U A Z 6 s G p N Z F V o g G w N Z B k N D D 6 i l p Z k 9 h x L P n j 2 n k y d f U X I N a 8 n v b 6 L u 7 m 5 q b W u h + / c f c e x r t 5 J 7 4 S 6 f F h I b 1 4 m M f Y s U S g u S j Q m C 4 L j F 0 3 a W U i v C R k K P D 2 2 4 C u T 0 1 + Q o J l 4 H 6 a K V c O U i u y 4 k o 9 j 4 W n T 6 Y b j E d 4 D N t p P e j b u B q l f 5 S j 1 c c x H H F r 0 c k u n z l 5 4 N r x Z 2 u 9 b a 0 l W G + g b j B i Q L o R S N L h i r i 3 A b d 3 V 1 0 V t v v U m P H 3 9 N w 8 P D g q B x W l 5 e p m g 0 x n a W G t j p W l p a 6 M K F 8 / T p p 5 / p l r P v F P J 4 l J K x n R L H 9 f a 4 h + 2 i p Z i D i z x v j + d t p J t C W u C T z n U X L 5 M v B R O C 1 J + M 6 D u Y 0 N j S J a R Y N c H 2 J 3 f C 1 f W N K g B 4 8 a A q A F g w Y 0 I d m Q r l t 9 U T L R k 2 m N 8 / U d o i R c d Y r 0 G m w F / 6 N / d p a i V B 9 3 / 0 j v K I M R B v C Q S C N P T l E B 0 / c Y z 6 + v o 4 z m W E u b k 5 I d 0 y 1 N + f L 1 2 o B L 5 Z c N G c c j w O C j q E t v F G 9 3 Z n B B a v t L 2 q A Y e S U E C / s K d O K f Y U d u M b Y p d T / 1 C / U C M u i h 3 O L F C O b a R 6 I c E 1 n V 0 n j 8 u c w M / H V z J s T x X z H C I w f P 3 6 J / S d 7 3 x Y k H j F A D U s J u y h e 9 M e 8 f + V B w 8 Q I I n e P 6 F f X g 8 J p q 3 c 3 i 9 U v c p n F j C i 1 W h Q g r 0 A z K M G b 2 6 L + h i I 2 9 k + M I t C H Y + Q N W 6 W T A D s K Z C z G J k A k O j N N 9 8 s O z g M G w P G O 1 z U d y c P J p m A p h r j f b / S a u Z O c G g I B a + P h N e 5 T m u R V S 7 j x u J F 6 6 x 2 d 3 C b 6 / f p g p M y R c w p R O i h p q m 7 n O 4 E q G g 1 U 8 y n R m O T j 7 7 5 + i m n M 5 U C O G + H h L 2 j P j Y H F e j P b g Q 4 L V z 2 d d 1 0 s 7 3 G o S E U N v t X W j P c c h j p N e 1 t T e x y R s o Q y J B 1 + Z R X b s W n o 1 6 6 M + H R 7 a A E Q D W r Z N a 4 2 f J w N V D O f / n K J b r 3 s y 8 5 8 8 I s H s + 5 O N X n M A A q 6 2 e j H s r A 7 a e D t w d S u r G y v c a h I R R 2 Y + T q g V B v C t u o X p N e d L w 5 T z Y 9 I N Z i 5 C 1 q a W 1 j C b X f Q J X x y V M n 2 E t Y b A L I c t T O D U w W d f r Y H W T g D D l t + u c J D V G R y l T u b K h K 4 d A Q C l g W a g E W k d 5 B h Q Q D o Y z M F s R P 9 A C X N 1 o f V w p G r b j + + M 4 c f f d f 3 u O N Q Q / B 4 C r 1 9 f V T Z 2 c 7 3 b 3 7 J Z d F G K G 1 X t i L J u y z g w a c o 6 / n t 2 s S C F A j V P J 2 f 6 p i M b B y c a g I B e D g z o X R r y + / o L Q H u K 9 J X 9 o s i l 0 d f f 7 0 U M n F a a Q + L g R T t B p N i 1 1 4 6 x d G N T D q i / z + F v 4 e D Q 3 1 5 H G 7 2 e t o B N Q 4 F b M N D y r m x b k d X h a 2 r 8 q 5 A g 8 f z h 0 2 U j R C 1 a L b l 9 0 Y l q C t m 6 s 0 D q 3 b / E x 7 m u u f E I A 8 J t Q 9 N V A a b 1 R K j R N y 7 f h 2 9 2 w w E O B 6 H K i A O w H 6 3 L l V m R L F E A o F u Z e 5 J G I g s C J U v i S 3 c B 7 o 7 + f H t I A 9 a L Q 5 H A a A O E i Z 0 p u / j M D + N 6 o 2 3 X B Q a e 1 I v H + 3 J N m h k 1 A S K C O A s 2 F K J x k W X Z K M b C a o D t q 6 K Y x g Q W E c E k g L A d 1 Q j V S x l a W l v C 1 W o r R r b G z i X u U S G H / T 0 u y n 5 8 + e G 2 a w Y x M 5 z A A Z Z F G p F o 2 a e W J 6 T p n d V A s P L a E k k C 4 D 7 5 A 6 8 H e u O 7 1 R l K g H p N a g u w 6 A X n B u T / 7 k F Z J O c K 9 3 9 f S y J M F Q Z y x 2 2 U I Y g d y W t j Z + D s F c b t Z v A t z 8 J Z n Y 8 n 9 x G 8 H e j o 4 O d q P r J T b v Z M b s Q Q E y Y P S G m p d b 6 1 Y p H H p C A T j 4 H w 9 7 6 O / 9 5 y c 0 E 8 i r c / 0 G t p S E 3 Z Y v u 0 Z j R T l b C t P T Q Q 4 9 y L Q k O D G w 6 F H y D T J i X I 3 6 P b C D 0 K w f j U w K I R a N C P I 5 O W a F z 1 Q D e Y V I R f r 4 4 0 + 5 7 A M 5 g W r J C H X 3 K A C z d N d 0 J N B + 4 k g Q C s g I O f + z 0 S B F E 3 k 1 y V 9 T m F A X + 1 K 6 z g i u X x J 2 j V o y Y C 6 T X p k F y j 3 q G 3 y 6 / R j s R Y r 5 M A 1 w R R B F D / g 8 d G f 6 6 K N f p M 7 O D q 6 h u n X z C x o f G + d S E c y n x d R 7 I / I f J t x 6 6 e F a K o n 9 a s 8 s c W i d E n p A X d S H S t e j j D j w n w p V 0 A j v n U h y P Y 4 R 0 H w E T U Z A u n I a Q K J / Q 6 G W x g C k D s g j i Y 2 c Q Z u w q O W S g a c P a i T 6 L q T S G U r E 1 y i Z S t L 4 + C Q / v + R 6 l R r 8 X X z 7 s A O O J B 5 1 J E 4 Z c v v 0 7 C S v O J 8 J c d 5 3 0 y l x p A i F h Y g K U y l 4 k N 9 m d G D x G v T x Q 4 a z 0 6 7 / o s n x l 9 T a 1 s F e O z 0 p V A i Q H l p V T g + y H x 6 K I C / 9 s 9 v C 9 n P Q 5 z + 4 r D y b x / L S A n 8 P C a R a L Y W z 9 G y 1 u S h p D w v g 8 Y O d j D b c C N T r A V 2 G k Y a l N T t x r r W P l Y u j c b Q V u M Q O J s k E v C n U O i P g A K 8 I H R 0 F e H o H O x Q M U v / g c Z 6 2 V y q Z 4 j H z 6 U M g E 3 I S U Q T 5 D 7 8 3 S L / 2 C 9 u n V U D d l C o o / j r d t Z S 0 N x 0 Z M g F I A s Z v N y I T A M n U q N N K T p 5 f 4 3 e a x 5 E i l H a i f J O 3 u I 2 B 0 u 7 P R r 2 0 q i R n v v X 9 2 / T X / v 0 j S i b 1 e 0 R I Q K L E k / p 2 G j o L m Z F O A N K M o E 4 G A 8 v 0 K 9 e 6 6 a 9 c 7 l S e y Q N k w 3 q Q a i E K 8 p B 2 V O l y 9 G q C e l N U w y j b R Q I N Z A o m 0 F a A U U e K U G g 9 r A X q p o o B / d P v C 8 M X 6 m F f i 5 d a G 1 z U 1 t 6 5 Z U i 0 F v A o f v u H d 3 W l G 7 y F M q a F V C R 4 A n E f d p l 0 t U u g E x E k o L + 5 V X l k E 6 F Q g B N / E f i V G N Q E s Q 8 j 9 I 6 p W S D P s d G g F G Q n n y t x p G w o A A 0 w L w / k e 8 U B K O G O p c z t K 1 c G k l S v i l 8 h 1 g T J o J d O B A m V y m C q h X 6 Q F V k X 8 P Q h z o Q G j u r s i f G x U e r t 6 x d E y j e M 1 O u V N z k + J l T O Y 8 q 9 r a i 2 d s X V B r R B M E r N 0 j b 0 K R V H S k I B I M / N l 5 s L F E a s W a A T 6 q 0 x T F f P 3 4 f k w B h N P T g E Y 4 3 I B C C 2 B R s H n k K 7 Z q 7 p 4 L E T / D 8 C q 6 u 6 9 h k C x 5 J M 8 P y h Y 5 M E c h k t F E a h P M e d k A k 4 c o Q C E K s A O Q C U w X c 2 Z K n d R K 8 3 8 A i p L O p O O 8 h 8 g J e t F E c D X g / J h F l R S E f S S 2 n C 5 + b t N N u 2 8 p G G h s 3 a r n / w R 8 / o 6 m / e 2 S B 5 e / 0 O V 4 S F H e H I q X x q q I e 1 Y U G O B 5 w 0 u m x O Z F 3 q T 1 G j y q k B L 5 t e I F i L 6 a k J o c 4 V n y s 7 P S l e 1 5 9 / 3 d L i o r D Z N s f n q H s E B m N p W o q k 6 W R n P r A M O w / h A A s 7 A 1 o o w I l R K o 6 k h J K I p T b z w c A F b V Z 6 I S A 5 M 6 R y c p g h E 4 h g h k w g Z 1 v H p j c P g V s 1 M L l C o q n O t U G m o 4 5 C p 8 D E 6 d m C c s g E H G k J J Y H C Q 1 n N i w L F r 2 b N 2 y G y C y 1 I g H 4 R m D Z h h G g k U r C / H 4 D P g S q I u U k S a B A D x w V Q T B K K p 7 m Z / l E A H E v q M g 4 0 x h R H g B z K 4 U H j 0 / t T e e 9 s u S g 1 q + J I S y g J d E i V U K t x Z v B Q y S P D I g d Z j E b C R C I h T r R V 4 8 8 e L t H b P 7 j N T g V k N 8 B l D n v J r u k 9 v L y 0 x N d I q D 0 K + X m F g B q 3 d 4 8 l e X A e s l 7 U B Y M O 2 y a Z A M Q Z 8 Z p S z 6 k a p Z L R I p Q A d n W o f 0 / m X d x l t h Q g m w J Z z w C k y N z c D E s U L W p r 6 7 d J l t / / e I q Q m Y f / D 9 c 4 A r j w 6 m 1 m 6 0 m s U 2 A V G e X 5 3 L 2 j i J a 6 P D n e 6 k u x R M I 8 Y I Q H 0 O Q S 1 7 i g V E d v / c P e R Z + R b x 9 P c t w R p 0 E b 5 K 8 U L J W v A s A J Q i d a R O E R m 8 K i X 1 p c o H a V H Y S M h k K N / / G + Y i l M k G L F 2 p k d V p X v 2 o k k e V T J y i C S v A e C X R 5 I c q Y E W h k M + A t 7 b H G M 0 K M Q O Z o 7 G c K n B 4 t Q F Q J U E e y e k h j I o k C c C Q 0 t E Z y F d A E Z Z G 2 V F j N T k 9 T F M 3 k d H P S V r 8 P J / 5 v / 4 S t O i v 2 d v z H I j 8 G l b p T d j p A U u u T u J 0 q 1 O 4 p B t i V A u G J J 2 L j o K Q E 2 F f s X a L s N i a Q J 8 2 0 A n 7 U a t 9 F s 2 G k 6 / l T n y f G g b y N U l p 5 H G N j p n k 9 s z q h d E 9 I E H W U R + I U z o q a m T h D L u P C v p w / 9 I W y C i P n Y k z o 2 9 X Q m S s P z M a E 2 1 v E F G R Y L 8 7 P K s 1 v x t A o C u 5 U k E y C H P 9 y b c t O L J S d v M k Y V 1 + q K X U w V Q S k H q q + H x f v w 3 h u j X l q I 5 N V m T G c 5 3 Z 7 h k h 5 1 c x d s C H r A L O K c 0 v z H C J a E q j B w c t Q 7 I g K 4 U t r M C / s K 6 i D s J e T f e T A M W 0 g v l G h g G E F H 5 2 b t k r q 8 A y l M s L 9 c a o t b I B 5 D T V Y N F x R i l c E D G M / W 0 J P V z a H R h w E + b 2 7 b 8 D U s + g + F T X V j B J N V C i 9 y L b o b s 3 S 2 Q 3 9 z m w w 4 q b k 2 y / 1 I y o E l o S o I n G R t E j l K 2 J F F A T U Q M S i v t 5 Z L 5 B 2 K J y + V z t K H P 3 5 C E 7 F a Y X f N M y k A u M 4 l 3 M I 4 0 5 I J Q O k I S I d G L s h K R 7 C 3 u 1 W o l Y f s r O p O M h S H 4 8 W S q 2 Q y A Q G h T R h J E a i I y N f E N W Z e G U k r I 1 i E q i C g 6 u i V E C D x N a t 4 / l C 6 D t I g 8 T U a D n O 9 E w g j L C d B i B Z u a I m G L 4 X 6 7 m m B 1 m Q d n d 3 K P f H / C l Q a 7 y f g B E B / v B Y h A R z 2 / P H A R P p y g O j B V K A 8 j y e G 8 q G V H I o N M T Q C f R y 1 w O Q W t E G A Z 7 F G p Q 5 K G H X N s l S + C g P u 2 G / 1 b C e D l D x o S Q b J A o A I c G K E w 0 F q 7 + j a U P F g c y F m h Y 6 1 y N v D e / G Y O k N C f h 5 U Q W 3 A G L Y G S v w R C t h v I D 8 Y b d s G l J 1 f A t 9 f h h H Q Q 9 C o t / x e 4 Q N 4 a Q v w E 5 2 w p E c Q d h p m O m P z X I u H 6 R f e 8 P A m h l 9 n E W o X 8 L o w X p F w q 8 X C w h z b T 3 7 V r F 7 t 7 F 5 0 S g L h 5 G J D T A s Z 5 b C 9 F s X 7 n U 6 3 s L 0 8 7 I K P C V X S 5 2 t k d 7 p H f K 6 s 0 I W k R M B Z x s f 2 G j D w 0 a E X H V s L T e d H E B u / C y o d p i D u F 0 A G e B G V Q 5 4 n B q 7 F j U e z b m 7 x L Q E V U G Z n o N 9 P N B y i 2 h o 3 D 3 T g 5 / m v h Y o C E X s t 4 E D I z 9 D N k y c W i 7 B D Q j s I G 4 4 K S S Y A b n Q O 9 o r H 2 t o 7 e D 4 v H B q Q Z h G l + x K K E F P p F D s y + D 3 i 7 X q l 3 r s N f O t + f 5 Y X J w o d J Z n + 2 9 1 5 z o h X I x g M M J m A I Z 3 + e n s F f O e r x 5 K c c v Z A f A 9 1 s B j x P D W Z A G x W K O G B R P U 6 i e o E m Q K r m 9 5 d i 1 A V B t S a t v o c L x h 0 L c I u j N u Q O g 0 N j S x x 8 B h 2 P 2 3 h I A j h M P A o Q P 3 7 g x t T 9 G v / d U K o c 0 I F F P c 7 u n q Y a C A Z n B + Q W B K l J P p W C q D P q b b t 3 r O u J g + n V 6 W V h u T Y B O B I A S C d c C z 2 G t J N j r + I 2 2 H 0 D 7 J e z E I S D X F G a B U S F q E q D O S N L S 7 M U 1 O T n w O w g H r q O y Q O d m Z 1 2 T o g 4 0 6 Q N l r g h O H 1 X 4 7 H 6 e F E W B j V W a q r q 2 f J J Y F S e k w 7 R I I u b k N K m a n x q i T Q s R a k R l Z I f q n m 8 e 4 p P 9 3 9 r S s 8 a R 9 k g t 2 I j Q B E g q o H G 2 u v o R 5 s X i p A R g y j Q E M Y / I 7 c + q Y 2 Y B G q g o C m h i E E / r b N e B L I U y j l S A L Z 5 V h o e l h c n O P r n / y d s z T 0 2 1 c p v R Z i l W 9 s c Y 3 e / I 0 v 6 N / + n z E h / R p Y h b S J / w e X O 6 T d a W X G 8 F 4 B h Z s g O n 5 v V p V 6 g O M C M k k J K l U 9 6 Q 5 H x s J B A s h Y 6 8 p x r A r n T E p Y X F u E q i C Q a / Z a Z 5 r H U x Y C q n 7 n w 3 Y u L 5 C Y n 5 3 Z k G j a g Q M D g y c 4 H Q m A R 7 C 5 u Y V v w 9 3 u q 3 F S S 7 2 b T y a y M W q 8 N W Q X C x a E w 0 4 q p + H v B Z K q k A H 6 s q u x u L j A Z M O O L r 2 Z S h P f i s O o j + J O g R b X K E q F l w + t E 6 6 I Y 4 s U s J i w j 6 H G w 7 t q E a q C A F E U v 0 B B I E Y b T e R o f G q B A 7 v r Q m X A o A G o Q 2 j z L N U l S S w s Q M S l u F u t I I w c 2 t b T 7 K F P v / 8 2 / a 1 r P Z w x A Q k l d 3 + 8 H h I B J x / l D u U r O O a h n t s N B w x K / S U a G z d H o X 7 v x 0 P 0 e x / P 0 u j K 7 r j K d y u w j Q w L e P i w a U K 9 v T / l Y c f F k u 0 4 b x S R p N 0 i V K U x s l x 8 k S A o 2 N + U o m P t T n K 7 H O J k 5 E 8 D i A N j X a Y q 4 f 7 L 0 W F C m z F O r H W 6 2 P n Q 2 t b O a U y o 5 M W o m 4 0 a K U X 3 w P M w l k F Q A C 7 e 3 i I Z 2 J X A e c 0 0 d n S z n Z q c 4 K Y y 6 k H d S + E k T S z H d m 2 o Q b n 2 k d M g W C u B 1 g J 3 J t x c r f 1 k w S V U 3 P z j j r o O u j / j 5 c N v x a F 2 A d p 2 Y 0 a A R N F r E a Y H S B y Q R A K G M J J k 4 / E 4 h Y K r X C o y P T 3 F 6 U 0 O Q U S o I P A o y q x 0 u H v h D o Y 9 I z T F L R M A K w V k F e i l 6 u j 9 T n y f L 8 Y 9 X N e 0 X 8 D G h o R X O d 0 Q w L R 5 p D T F y g y K W x J q F 4 C O S t p d M h B Y 5 R I O J M J K Y J F x Y m s J + N H / f E m / / s c v a G Q u R n N z 8 6 z q + Y V N l U l n 6 J d + f 4 7 + 0 R 8 9 4 c p e q H 6 J t c 1 G n H / 2 Y J F + / b 9 8 L F T N v B Q B s S q J L l 9 W l 0 w A a s O 0 4 A D p g P n 0 q t 0 A P H U I g K t 7 g 6 y u 2 e l k a 3 7 6 Z T m w C L U L g G x C 8 A + 7 3 O r K E m e S I 6 A L a Z E W u 7 U E B q d J R 0 Q x h I L 5 4 O G d k S D 9 9 P E y / c 7 / n a J f / N 2 X d H s 4 y G R C N 9 p j r W 4 a m o i J / 5 9 3 T y N 9 a U m x Y 7 x C t W R P W z z K 0 k n R B i u C l t q 8 M w b 4 3 / c X 6 Q 8 / n + H b E m 2 q Q Q a A l I 4 T Z e b i V Q q Q k n D c 3 J v 0 c A / 7 i Y C T W 1 k / n N 1 M M y o V l s q 3 y 0 D G w r d 6 N j 1 / U H 9 A L A y i V k / M K A T k / 9 U I I 1 8 N k D Q s p B s 3 y R Q 2 F D 4 L u Y F X f j j E z 9 / / 0 T t c N o + E W x j M E i D S x y N 5 f b 8 S g P r 4 / i u J D a f H u 7 9 1 l + N k X / 7 2 O x s S C x I T K V J A J B K l o W k v f f C q k 2 6 K T W c / V b 7 d g C W h d h k h s d O h Z g f 9 K t C e G W o Y F r h Z M i E j A j V V a s C F D m L + 8 n + c p H / 8 p / P s r A C Q 1 X 6 q q 4 4 v g J x f p Q b u v n c 8 L y V L X c p e Z 5 b q 7 f l Y U r 1 7 n X v X I e 4 W U r n / b / 7 z y 3 T v X 1 z d o v 5 J 5 8 j S 0 h L d + O w W x Y X a i W I / 9 I A 4 b L A k 1 B 7 C 5 8 3 S p b 4 0 L 2 o 9 Y O E t z M 9 x o S G I g A 5 K 0 9 O T 3 O c c y x / P w x U O p 0 M m m 6 V f + t 0 X N N D i p Z / 8 7 V f Y C 6 g F g o 6 o G s Z 6 R o P N g c H j y j O b i A u 1 F E V 1 M 2 H 9 s T 0 S 6 E j 7 R n e K 2 x g n 1 m J U X 1 9 H 0 W Q + 1 l W s X A Q O F X z 3 z z 6 7 S V e u v E 1 J e y M 9 n n O b L j s / S L A I t c d A 9 S k 6 8 E B V 0 m J u d o a 6 u n v E 4 s N K Q 0 w r S 8 F A g J p b W t n 1 j M J E K X G w Q G H s w / k A p 4 Q M l m o R 4 c H W O U o 6 m m k t M E H 9 f X 3 K M 1 u B 2 q A v h A o m 0 d G Q p Z N t G V Z V 8 d H q P Q B E l W l P c i C c F n D l w 9 O I y + r q q p B O G N S 9 T u f O v S F s F A / b K B a h L F Q E C O y e b M 9 Q R 7 1 Y m M I u l 4 s V e X g N i q 1 h B v A a y n E 3 a s B z i P Q j u N n T Y v H D f o F a N i + k k J + m q L V F E F O w R K s O I n U I q t r y 4 i x 1 K u X 4 c J w g R x D 4 l Z 9 8 R d / M C B s I 6 U / p J A 8 z Q B 0 X J B C I v y 5 + C S R o K B Q S l z C F g v m B 3 a g U + t b 5 c 2 J D a K G m p i b O K I A q f B h h E a o K g G X t z I X p Z F c N R + N L A R Y z b C p U + a J r L R Y / p I Y s T N S S B s D j g N 5 z g L r l G V K I Q F h I Q k m o e z + 8 z P e R B I z 4 F 1 J v r l / / h M 6 e P S P I 6 2 P P J d 4 j 3 / f 8 2 X P q 6 e 2 h 5 u Z m D i e g Y c q 8 0 i j l s O F w b h M H D F j e a b u P o + / P F 1 1 i w e c f 1 + I v / 7 u H 9 B f / 9 X 3 l X h 6 Q Q l j 8 T o e T a n H t d G 1 M 5 z A i T J Y T O n O s u k E q a g F 7 D G l P n I E h X g d S 4 L V / 8 K u v s X T C f Q B Z 9 D l F b 8 P / P 3 H i B L W 3 t 5 P f 7 + d k X S 7 v F 9 / P 1 9 i 4 Q W J Z N n F Y Y R G q y j A V d N D d C f 1 + 3 M u R F C 2 G 9 Y O h f m F n y b 4 V x Y C Y l S x c h C c Q Z F E D R I S U Q R G k S 8 l w k H O w 1 C S F e j p 0 f 4 h + + t P r 7 L 7 f S I H S w O N x C 1 5 u / i D Y Z 4 c V l s p X p Y D T 4 m J v k h q 8 5 k 9 P K a l M a o A I 8 X h U S B k X Z 1 5 A z U O n J j g 7 i i E Y D N J X X z 2 m n p 4 e 6 u / v 0 w 1 U z 8 3 N s d O k o y M f K o C 7 / L M S W 1 4 f F F g S q k q B b I K f T X p 4 3 A 7 s D c R 7 i g F J t f l W I d u B G B j K 0 B + M b 0 9 1 w m K v q 2 v Y G E s K V U 4 9 / a M Q 4 G S 4 f P l t z i k c G x t n m 0 6 L v O T a l G z c + d U A B l r q g Y F F q C o G q I F G K 1 / P u b j 7 6 e c v v d x t x w g g R m A F 7 u n t g M a F M v R I Q v 8 D o M p J 1 z s S b 1 F + o Y e E + A w 0 3 l Q D B D x 9 + p R 4 v 4 3 u D z 1 g L 5 8 a + N x 8 K C D / m w o 5 J A 4 4 n y y V 7 6 A B Q V T U O P U 0 Z j m j H c V 0 a I Y C V / z K y j K 1 C F t q p 0 D d V U 1 t P t t C j a W Y g z 7 6 8 S 3 u s 3 7 9 n 1 5 S H t 0 E b L H 5 + Q V x n a b B w X w f d m B 2 d p b j U Z 3 d f d w K 2 S z w u 6 A e I h v 8 9 c 4 0 J 7 G i i B G B a A S k q x E W o Q 4 B e P p E X 4 w l g Z Q y p W B F E A V Z 1 m 1 1 W c 6 y T g t C u J R 0 J g n M 0 I J 0 / P v / 6 Q 5 d G P T R v / r r p 1 i 9 A 4 m k R z C Z T N G L F y / o t d f O C m J v 2 l + z w o a C 6 / L x k o 8 c N a 3 s 8 Z N D 5 V A B q y 6 V g M q H D e P 1 z h S n N h n h + a K T p o L m 1 N K 9 h E W o Q w K 3 I 0 c n W r L U 4 c u x 1 D I L L O b b 4 3 n b C W T q b M i S O 7 N E r c 1 N G + R M Z b D Q b W z 7 o O t q p y 9 L f l e E b t 6 8 J Z 6 1 k c / X w P E n V O V 6 v R 5 2 m a t r t w K B I K u B N q e X X q 4 N k C 8 3 T d M r S f r o a g 8 H k u F R h 0 p q t t I W 3 w d k m g o 5 u K t r a A 3 Z H N U R 1 7 I I d c i A B Y q e e J g s g d 0 f 9 / U A 9 Q m L E t k T R j g u C H q s W T / 3 c H J y U v y 1 U V d X J 8 e l C k l G L D C U R 4 C s w d V l e v T o E b 3 z z l V D O 8 0 M Q M K V 1 Q B N T o z T i 2 A j t f a e V Z 7 Z X 1 i E O s Q A D 3 B y 0 S f w l d Y 0 S 4 B H M + 6 S B j J j c i B a S 6 v f A Y / e 5 5 / f o m v X 3 j V F C j S R R B z K l p i n B w 8 e m X 6 f G n D l I w M E m S B I D F 4 U t t r L s X G 6 d O k i 3 Z z A J J P y y V l J W I S y U B R I 6 E X j f D k A Z H p 6 h u 2 g 3 t 5 8 o 8 1 i w G u X l 1 f o q 0 d f 0 Z W r l 6 l O 6 e 1 e C q a n p 2 l x Y Z G l E k a m n j 5 z i n M D 0 Q I Z X V 6 r B a V b s B a O H N A / D x X I 6 s k i K L + H 5 8 4 M 8 L q b Q q K V S y Y 4 P 1 4 8 H 6 Z T p 0 / R 2 2 9 f o m v v v U t 9 f b 0 b / c T h l K k W W I S y Y A p w X 4 N U m M e E V C I s 5 l I 8 i u i 9 r s 2 K N w N I t 3 A 4 T G d e P U 3 1 9 f X U 2 O j j u J c E b C m 0 b 6 s G w K l j E c q C a S C e + + m I k F T p L D U 2 + U w R C t 6 9 A G q 6 / M 2 c l S 6 T Z I s B Z S M o A c F 7 J y e n N k Y A a b E U 2 5 / e 6 H o 4 1 5 2 2 C G W h d H w 5 4 6 G 1 T H F p A / I s C L s H h D j 7 2 h l 6 9 O g x B 3 7 h Y I A a h 2 s t w R D T A v F u 3 7 7 D l x s 3 P q e z Z 1 + l J l W j T D X K m W C 4 G 6 j 3 5 G g t G r S c E h b K R 1 d D l s 5 0 p j e c F W q A K L O z c z Q y M k o X L p z n O F U 0 G u X A b y K R L 0 h E 8 8 u + / l 5 h D / V R T Y 2 X p R n q q l D i / 8 6 7 7 3 B M C w R D H Z U R U P I y G 9 r f G B T 6 + 7 1 / I k l f f H H H I p S F n Q N j P d H X X V Y f I 8 i 8 n g z S j U 9 u 0 J / 7 3 s 9 v K Z F H Z g W I A / c 3 n B W 3 b t 6 m b 7 9 3 j R r q a 9 l W e v L k G V 2 8 e I H t L T M e R P V k w f 0 C G n x m h I 0 I S W y p f B Z 2 j N F l J 0 u K r 2 Z d 9 E h c 7 k 1 5 6 K e P E + Q Z e J + c 7 q 3 9 J k A U p C X B 2 8 c J u e 4 6 m o n 7 u E Q f q U g o B 0 E a k x k y A a o y q z 0 F g u Z n h X S W 3 X K f P X t O g 4 M D F q E s 7 A 6 a 2 v v J W d f O y b C I E y F b f m z F S R G l 5 R g c H C t r L s q 0 X a L Z o I 3 W I q v 0 8 M F D O n f u 9 S 1 p S 8 U g P 2 + v g I p j c P 1 S f 5 J H n o J M W b E B Q O K y V L V U P g v 7 C S z I W g q S N / a C O j v b u Q j R r H S C 7 Y T Z U v D 0 7 R V O t a d p N e b g w Q j y a 0 K q Y h N A 9 o c l o S z s K 6 C y e W o b 6 P z 5 c 4 J Q n a b J B C D u s 5 d k Q n 5 k f 1 O W 2 0 6 r v + b U 1 P R G K p V F K A v 7 D p S P o C Q + l 7 N x 7 i H G x S C I X A w o 8 9 g r g D / n u / P 9 2 + H V U w M x M w D S 0 i K U h a o A 0 p o + G f F Q M G 6 n t / p S 1 N e U 4 c d Q T F g N D T E L T e N w K l 2 g W o U E s w h l o W q A f f / r e R e r g f 0 Y E G d b 5 x 7 o c G g s R P Z 3 q S I k o A e 4 / h u b 8 h P t I c U s Q l m o K q A R 5 q 0 x L 3 s B 5 Y h R E A 2 9 0 G c 0 A d y b e 9 g 5 y W 8 g o d D R C U 4 J m f F h E c p C 1 Q G j N u F u X 0 v b y O + K U S w S p F R y j Z 7 M O y k Q S S l d l I i a a 5 K 0 F o v w 7 d 3 G Y l S f K j M z s + x I W V 3 N z + + y 3 O Y W q h b w p P l p g d Y W n 9 L k X I g a 2 g f I k 5 i h + o Y 6 e v X V M / y a P 7 3 + D f W 9 / n M l e Q d L B c p D T r e n q b V u u 5 S C y g f p 9 O T J U x 6 E Y B H K Q t U C H G l y r N K Z j n V e t B h 8 4 P V 4 a G 0 t Q W M v x z j R 9 r U L l 2 g k 1 q u 8 Y 3 f w n Z O Y 6 a X c M Q A S e d 9 6 6 6 J F K A v V j + + e 2 j p w D p B q H 0 p I M J 2 9 n B S k f D M b G 9 t r R k C r N g w h L 4 b 5 + X l O 4 r U I Z a G q M e j P c P I t 7 C m j u B O 4 d X / G f J I s s j M + h N Q R t / O U Q n Y 8 U T h p p 6 G p r X 3 l 3 z + R I J e J Z H Y 0 r e n t 7 b W c E h a q G x z / E S v + x Z K L O + h i M J y W V q h z v N i b o m Q i V t R J A T J d H U w y i e B R B J E w F w s q X a M 3 R 8 d b M h S L o G 8 F 0 b v H k q b I B C Q T S Q o E g x a h L F Q 3 X i w 7 K Z a 0 0 a u d K S Y T J M g 2 R g l g + F z k 6 f + g 2 v S U 8 s h 2 o H H m h 6 8 k 2 M m A s o / P X 3 r o s 1 E v r c T s 3 O Y M G P C n q W v 9 h d 6 / K I i 2 9 j Z 6 8 v V T i 1 A W q h v x l J 3 u T H g E k T z c f h k V u n B h Y + y P G m g x d u 3 b V + i D i w P U 2 7 S 9 e Q z y 7 y 4 L W w i S C B k Y U j 2 E / f R s 0 c W d c S W C q 0 t 0 u n W N 1 k r o V Y E m n 2 f O n L I I Z e F g Q J I J a U g I 8 m I w H W J V 6 M g E w D n x 9 d d P u M J 3 Q N h d K K 2 4 0 J O i / q Y M q 3 h d 4 r 7 E n Y m t 5 S H 4 T N Q 3 A X C / Y 2 h c S 2 3 G M J h r B L Q 1 s w h l 4 c A C v d a h u s W E F E P B I u w Y z K e C S o f i P z T p P N W e 2 S A L n A 3 P F l x s O 2 l x q i 3 N r n l k P a A c v 9 b r Y j v K D P A + e b E I Z e F A A x 1 x h 6 Z d 9 H I J o 0 y 9 L K l Q / a u H F 4 t O m j b o P z E 0 L Y g Z T 3 B f C A y O K w Y 1 i d S w 3 O Y W D j S 8 z n W q F R I p u D x F r v U E r T e e o p y Q L e j B + U p b h t U / F C L K Y e D I / z P q 4 5 d c f k 4 f n G 8 1 1 Y x T T S Q 1 u S w J Z e F A A + T A K J 5 I z k d L a T + 7 w D O C O 1 j u y F C H A w J z r S T g C j d C 2 t 1 O U f E 5 Z q E m k k U o C 4 c K T p e H P D X 1 y r 0 8 0 G / i x q i H 3 e J w X i T S N r o + b N w H v d 7 n p 4 m A Y 8 u 8 q l K w v k 7 0 / w F a P x 0 p 7 U D k A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 G u i d = " 0 6 5 f 2 9 2 b - e 5 7 7 - 4 c 6 1 - a c d d - 8 7 4 e 1 6 7 2 0 6 7 9 "   R e v = " 2 "   R e v G u i d = " 8 b 8 0 e 2 3 0 - d 0 b 5 - 4 9 4 f - b 3 1 4 - f 0 2 a b 6 b c 6 a 9 9 " 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 N a m e = " E s t a d o "   V i s i b l e = " t r u e "   D a t a T y p e = " S t r i n g "   M o d e l Q u e r y N a m e = " ' T a b l a 1 0 ' [ E s t a d o ] " & g t ; & l t ; T a b l e   M o d e l N a m e = " T a b l a 1 0 "   N a m e I n S o u r c e = " T a b l a 1 0 "   V i s i b l e = " t r u e "   L a s t R e f r e s h = " 0 0 0 1 - 0 1 - 0 1 T 0 0 : 0 0 : 0 0 "   / & g t ; & l t ; / G e o C o l u m n & g t ; & l t ; / G e o C o l u m n s & g t ; & l t ; A d m i n D i s t r i c t   N a m e = " E s t a d o "   V i s i b l e = " t r u e "   D a t a T y p e = " S t r i n g "   M o d e l Q u e r y N a m e = " ' T a b l a 1 0 ' [ E s t a d o ] " & g t ; & l t ; T a b l e   M o d e l N a m e = " T a b l a 1 0 "   N a m e I n S o u r c e = " T a b l a 1 0 " 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986FDDD0-28EC-432A-BF15-CAC44B35682F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05066E8-E1AE-4214-BE08-BE4AC7E1EAD4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F1417D0D-973C-4E49-A0F5-6E31735389D1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Ejemplo</vt:lpstr>
      <vt:lpstr>Plantilla</vt:lpstr>
    </vt:vector>
  </TitlesOfParts>
  <Manager>Jorge Romero</Manager>
  <Company>@jorgeromerolegacy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@jorgeromerolegacy</dc:creator>
  <cp:lastModifiedBy>Romero</cp:lastModifiedBy>
  <dcterms:created xsi:type="dcterms:W3CDTF">2021-02-01T20:22:22Z</dcterms:created>
  <dcterms:modified xsi:type="dcterms:W3CDTF">2022-03-09T00:25:44Z</dcterms:modified>
</cp:coreProperties>
</file>